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mande en ligne\Nextcloud\Partage administration\Documents pour fournisseur Cidrerie et Vergers Pedneault\"/>
    </mc:Choice>
  </mc:AlternateContent>
  <xr:revisionPtr revIDLastSave="0" documentId="13_ncr:1_{AC3BCE3C-E698-40D6-8F2B-7FD40069925B}" xr6:coauthVersionLast="47" xr6:coauthVersionMax="47" xr10:uidLastSave="{00000000-0000-0000-0000-000000000000}"/>
  <bookViews>
    <workbookView xWindow="-24120" yWindow="2490" windowWidth="24240" windowHeight="13140" activeTab="2" xr2:uid="{F6FD0E69-9735-4734-84EE-7F8C3D483DF4}"/>
  </bookViews>
  <sheets>
    <sheet name="SANS ALCOOL" sheetId="1" r:id="rId1"/>
    <sheet name="PERMIS EPICERIE" sheetId="2" r:id="rId2"/>
    <sheet name="PERMIS RESTOS-AUBERGE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G78" i="1" s="1"/>
  <c r="F77" i="1"/>
  <c r="G77" i="1" s="1"/>
  <c r="F76" i="1"/>
  <c r="G76" i="1" s="1"/>
  <c r="G26" i="1"/>
  <c r="G25" i="1"/>
  <c r="G24" i="1"/>
  <c r="G23" i="1"/>
  <c r="F26" i="1"/>
  <c r="F25" i="1"/>
  <c r="F24" i="1"/>
  <c r="F23" i="1"/>
  <c r="F22" i="2"/>
  <c r="G22" i="2" s="1"/>
  <c r="F21" i="2"/>
  <c r="G21" i="2" s="1"/>
  <c r="F41" i="2"/>
  <c r="G41" i="2"/>
  <c r="F36" i="2"/>
  <c r="G36" i="2" s="1"/>
  <c r="F17" i="2"/>
  <c r="G17" i="2" s="1"/>
  <c r="F18" i="2"/>
  <c r="G18" i="2"/>
  <c r="F19" i="2"/>
  <c r="G19" i="2" s="1"/>
  <c r="F20" i="2"/>
  <c r="G20" i="2" s="1"/>
  <c r="F23" i="2"/>
  <c r="G23" i="2"/>
  <c r="F24" i="2"/>
  <c r="G24" i="2"/>
  <c r="F25" i="2"/>
  <c r="G25" i="2" s="1"/>
  <c r="F26" i="2"/>
  <c r="G26" i="2"/>
  <c r="F27" i="2"/>
  <c r="G27" i="2" s="1"/>
  <c r="F28" i="2"/>
  <c r="G28" i="2" s="1"/>
  <c r="F29" i="2"/>
  <c r="G29" i="2" s="1"/>
  <c r="F30" i="2"/>
  <c r="G30" i="2" s="1"/>
  <c r="F31" i="2"/>
  <c r="G31" i="2"/>
  <c r="F32" i="2"/>
  <c r="G32" i="2" s="1"/>
  <c r="F33" i="2"/>
  <c r="G33" i="2" s="1"/>
  <c r="F34" i="2"/>
  <c r="G34" i="2"/>
  <c r="F35" i="2"/>
  <c r="G35" i="2" s="1"/>
  <c r="F37" i="2"/>
  <c r="G37" i="2"/>
  <c r="F38" i="2"/>
  <c r="G38" i="2" s="1"/>
  <c r="F39" i="2"/>
  <c r="G39" i="2"/>
  <c r="F40" i="2"/>
  <c r="G40" i="2" s="1"/>
  <c r="G53" i="3"/>
  <c r="G43" i="3"/>
  <c r="G40" i="3"/>
  <c r="G31" i="3"/>
  <c r="G23" i="3"/>
  <c r="G22" i="3"/>
  <c r="G21" i="3"/>
  <c r="F42" i="3"/>
  <c r="G42" i="3" s="1"/>
  <c r="F38" i="3"/>
  <c r="G38" i="3" s="1"/>
  <c r="F34" i="3"/>
  <c r="G34" i="3" s="1"/>
  <c r="F29" i="3"/>
  <c r="G29" i="3" s="1"/>
  <c r="F26" i="3"/>
  <c r="G26" i="3" s="1"/>
  <c r="E18" i="1"/>
  <c r="F18" i="1" s="1"/>
  <c r="G18" i="1" s="1"/>
  <c r="F81" i="1"/>
  <c r="G81" i="1" s="1"/>
  <c r="F80" i="1"/>
  <c r="G80" i="1" s="1"/>
  <c r="F31" i="1"/>
  <c r="G31" i="1" s="1"/>
  <c r="F33" i="1"/>
  <c r="G33" i="1" s="1"/>
  <c r="E24" i="3"/>
  <c r="F24" i="3" s="1"/>
  <c r="G24" i="3" s="1"/>
  <c r="E23" i="3"/>
  <c r="E22" i="3"/>
  <c r="E21" i="3"/>
  <c r="F36" i="1"/>
  <c r="G36" i="1" s="1"/>
  <c r="F32" i="1"/>
  <c r="G32" i="1" s="1"/>
  <c r="F29" i="1"/>
  <c r="G29" i="1" s="1"/>
  <c r="F17" i="3"/>
  <c r="G17" i="3" s="1"/>
  <c r="F28" i="3"/>
  <c r="G28" i="3" s="1"/>
  <c r="F41" i="3"/>
  <c r="G41" i="3" s="1"/>
  <c r="F45" i="3"/>
  <c r="G45" i="3" s="1"/>
  <c r="F33" i="3"/>
  <c r="G33" i="3" s="1"/>
  <c r="F31" i="3"/>
  <c r="F19" i="3"/>
  <c r="G19" i="3" s="1"/>
  <c r="F23" i="3"/>
  <c r="F21" i="3"/>
  <c r="F22" i="3"/>
  <c r="F35" i="3"/>
  <c r="G35" i="3" s="1"/>
  <c r="F36" i="3"/>
  <c r="G36" i="3" s="1"/>
  <c r="F37" i="3"/>
  <c r="G37" i="3" s="1"/>
  <c r="F30" i="3"/>
  <c r="G30" i="3" s="1"/>
  <c r="F32" i="3"/>
  <c r="G32" i="3" s="1"/>
  <c r="F39" i="3"/>
  <c r="G39" i="3" s="1"/>
  <c r="F40" i="3"/>
  <c r="F27" i="3"/>
  <c r="G27" i="3" s="1"/>
  <c r="F43" i="3"/>
  <c r="F44" i="3"/>
  <c r="G44" i="3" s="1"/>
  <c r="F55" i="3"/>
  <c r="G55" i="3" s="1"/>
  <c r="F56" i="3"/>
  <c r="G56" i="3" s="1"/>
  <c r="F57" i="3"/>
  <c r="G57" i="3" s="1"/>
  <c r="F58" i="3"/>
  <c r="G58" i="3" s="1"/>
  <c r="F51" i="3"/>
  <c r="G51" i="3" s="1"/>
  <c r="F52" i="3"/>
  <c r="G52" i="3" s="1"/>
  <c r="F53" i="3"/>
  <c r="F54" i="3"/>
  <c r="G54" i="3" s="1"/>
  <c r="F47" i="3"/>
  <c r="G47" i="3" s="1"/>
  <c r="F48" i="3"/>
  <c r="G48" i="3" s="1"/>
  <c r="F49" i="3"/>
  <c r="G49" i="3" s="1"/>
  <c r="F50" i="3"/>
  <c r="G50" i="3" s="1"/>
  <c r="F18" i="3"/>
  <c r="G18" i="3" s="1"/>
  <c r="F75" i="1"/>
  <c r="G75" i="1" s="1"/>
  <c r="F74" i="1"/>
  <c r="G74" i="1" s="1"/>
  <c r="F73" i="1"/>
  <c r="G73" i="1" s="1"/>
  <c r="F72" i="1"/>
  <c r="G72" i="1" s="1"/>
  <c r="F71" i="1"/>
  <c r="G71" i="1" s="1"/>
  <c r="F69" i="1"/>
  <c r="G69" i="1" s="1"/>
  <c r="F68" i="1"/>
  <c r="G68" i="1" s="1"/>
  <c r="F66" i="1"/>
  <c r="G66" i="1" s="1"/>
  <c r="F51" i="1"/>
  <c r="G51" i="1" s="1"/>
  <c r="F52" i="1"/>
  <c r="G52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49" i="1"/>
  <c r="G49" i="1" s="1"/>
  <c r="F50" i="1"/>
  <c r="G50" i="1" s="1"/>
  <c r="F47" i="1"/>
  <c r="G47" i="1" s="1"/>
  <c r="F48" i="1"/>
  <c r="G48" i="1" s="1"/>
  <c r="F45" i="1"/>
  <c r="G45" i="1" s="1"/>
  <c r="F46" i="1"/>
  <c r="G46" i="1" s="1"/>
  <c r="F42" i="1"/>
  <c r="G42" i="1" s="1"/>
  <c r="F43" i="1"/>
  <c r="G43" i="1" s="1"/>
  <c r="F40" i="1"/>
  <c r="G40" i="1" s="1"/>
  <c r="F41" i="1"/>
  <c r="G41" i="1" s="1"/>
  <c r="F38" i="1"/>
  <c r="G38" i="1" s="1"/>
  <c r="F39" i="1"/>
  <c r="G39" i="1" s="1"/>
  <c r="F37" i="1"/>
  <c r="G37" i="1" s="1"/>
  <c r="F30" i="1"/>
  <c r="G30" i="1" s="1"/>
  <c r="F34" i="1"/>
  <c r="G34" i="1" s="1"/>
  <c r="E22" i="1"/>
  <c r="F22" i="1" s="1"/>
  <c r="G22" i="1" s="1"/>
  <c r="E21" i="1"/>
  <c r="F21" i="1" s="1"/>
  <c r="G21" i="1" s="1"/>
  <c r="E20" i="1"/>
  <c r="F20" i="1" s="1"/>
  <c r="G20" i="1" s="1"/>
  <c r="E19" i="1"/>
  <c r="F19" i="1" s="1"/>
  <c r="G19" i="1" s="1"/>
  <c r="E17" i="1"/>
  <c r="F17" i="1" s="1"/>
  <c r="G17" i="1" s="1"/>
  <c r="G59" i="3" l="1"/>
  <c r="G42" i="2"/>
  <c r="G82" i="1"/>
  <c r="G60" i="3" l="1"/>
  <c r="G83" i="1"/>
  <c r="G43" i="2"/>
</calcChain>
</file>

<file path=xl/sharedStrings.xml><?xml version="1.0" encoding="utf-8"?>
<sst xmlns="http://schemas.openxmlformats.org/spreadsheetml/2006/main" count="454" uniqueCount="255">
  <si>
    <t>3384 Ch. Des Coudriers</t>
  </si>
  <si>
    <t>Isle-aux-Coudres, G0A 3J0</t>
  </si>
  <si>
    <t>Tél.: 418-438-2365, Fax: 418-438-1361</t>
  </si>
  <si>
    <t>charlevoixenligne.com</t>
  </si>
  <si>
    <t>commande@vergerspedneault.com</t>
  </si>
  <si>
    <t xml:space="preserve">Nom:  </t>
  </si>
  <si>
    <t>Escompte</t>
  </si>
  <si>
    <t>Code UPC</t>
  </si>
  <si>
    <t>Produits taxables</t>
  </si>
  <si>
    <t>Quantité</t>
  </si>
  <si>
    <t>Prix de vente</t>
  </si>
  <si>
    <t>Prix de gros</t>
  </si>
  <si>
    <t>Nom du produit</t>
  </si>
  <si>
    <t>82433034152 3</t>
  </si>
  <si>
    <t>82433075051 6</t>
  </si>
  <si>
    <t>82433034154 7</t>
  </si>
  <si>
    <t>82433075053 0</t>
  </si>
  <si>
    <t>82433341388 3</t>
  </si>
  <si>
    <t>82433750387 0</t>
  </si>
  <si>
    <t>82433075091 2</t>
  </si>
  <si>
    <t>82433034192 9</t>
  </si>
  <si>
    <t>82433075093 6</t>
  </si>
  <si>
    <t>82433034194 3</t>
  </si>
  <si>
    <t>82433075095 0</t>
  </si>
  <si>
    <t>92433035096 9</t>
  </si>
  <si>
    <t>82433075097 4</t>
  </si>
  <si>
    <t>82433035099 0</t>
  </si>
  <si>
    <t>82433200226 2</t>
  </si>
  <si>
    <t>82433050167 5</t>
  </si>
  <si>
    <t>82433200227 9</t>
  </si>
  <si>
    <t>82433050098 2</t>
  </si>
  <si>
    <t>82433037509 2</t>
  </si>
  <si>
    <t>82433075089 9</t>
  </si>
  <si>
    <t>82433037521 4</t>
  </si>
  <si>
    <t>82433075029 5</t>
  </si>
  <si>
    <t>82433037593 1</t>
  </si>
  <si>
    <t>82433750386 3</t>
  </si>
  <si>
    <t>82433375385 9</t>
  </si>
  <si>
    <t>82433750331 3</t>
  </si>
  <si>
    <t>82433375330 9</t>
  </si>
  <si>
    <t>82433250102 4</t>
  </si>
  <si>
    <t>82433250138 3</t>
  </si>
  <si>
    <t>82433250110 9</t>
  </si>
  <si>
    <t>82433250112 3</t>
  </si>
  <si>
    <t>82433250114 7</t>
  </si>
  <si>
    <t>82433250100 0</t>
  </si>
  <si>
    <t>82433250216 8</t>
  </si>
  <si>
    <t>82433250130 7</t>
  </si>
  <si>
    <t>82433125103 6</t>
  </si>
  <si>
    <t>82433125115 9</t>
  </si>
  <si>
    <t>82433125217 0</t>
  </si>
  <si>
    <t>82433125137 1</t>
  </si>
  <si>
    <t>82433125109 8</t>
  </si>
  <si>
    <t>82433125111 1</t>
  </si>
  <si>
    <t>82433125148 7</t>
  </si>
  <si>
    <t>82433125131 9</t>
  </si>
  <si>
    <t>82433125862 2</t>
  </si>
  <si>
    <t>82433000120 5</t>
  </si>
  <si>
    <t>82433001134 1</t>
  </si>
  <si>
    <t>82433001121 1</t>
  </si>
  <si>
    <t>82433010118 9</t>
  </si>
  <si>
    <t>82433010329 9</t>
  </si>
  <si>
    <t>82433250113 0</t>
  </si>
  <si>
    <t>82433250877 1</t>
  </si>
  <si>
    <t>82433250883 2</t>
  </si>
  <si>
    <t>82433250133 8</t>
  </si>
  <si>
    <t>82433250876 4</t>
  </si>
  <si>
    <t>Tél:</t>
  </si>
  <si>
    <t>avant taxes</t>
  </si>
  <si>
    <t>82433250861 0</t>
  </si>
  <si>
    <t>82433037526 9</t>
  </si>
  <si>
    <t>MOÛTS</t>
  </si>
  <si>
    <t>BEURRES</t>
  </si>
  <si>
    <t>GELÉES</t>
  </si>
  <si>
    <t>CONFITURES</t>
  </si>
  <si>
    <t>82433500147 7</t>
  </si>
  <si>
    <t>82433500144 6</t>
  </si>
  <si>
    <t>82433500140 8</t>
  </si>
  <si>
    <t>82433500244 3</t>
  </si>
  <si>
    <t>82433500139 2</t>
  </si>
  <si>
    <t>82433250190 1</t>
  </si>
  <si>
    <t>82433500191 0</t>
  </si>
  <si>
    <t>82433250106 2</t>
  </si>
  <si>
    <t>JUS</t>
  </si>
  <si>
    <t>SIROPS</t>
  </si>
  <si>
    <t>VINAIGRES</t>
  </si>
  <si>
    <t>Produits non-taxables</t>
  </si>
  <si>
    <t xml:space="preserve">CIDRES  </t>
  </si>
  <si>
    <t>82433075057 8</t>
  </si>
  <si>
    <t>MISTELLES</t>
  </si>
  <si>
    <t>CRÈMES</t>
  </si>
  <si>
    <t>CIDRES</t>
  </si>
  <si>
    <t>82433075030 1</t>
  </si>
  <si>
    <t>82433075031 8</t>
  </si>
  <si>
    <t>82433037541 2</t>
  </si>
  <si>
    <t>82433050023 4</t>
  </si>
  <si>
    <t>82433050166 8</t>
  </si>
  <si>
    <t>82433037546 7</t>
  </si>
  <si>
    <t>A525451</t>
  </si>
  <si>
    <t>82433037547 4</t>
  </si>
  <si>
    <t>82433037560 3</t>
  </si>
  <si>
    <t>82433500264 1</t>
  </si>
  <si>
    <t>220778T</t>
  </si>
  <si>
    <t>T943128</t>
  </si>
  <si>
    <t>82433037550 4</t>
  </si>
  <si>
    <t>82433050165 1</t>
  </si>
  <si>
    <t>116557P</t>
  </si>
  <si>
    <t>82433037580 1</t>
  </si>
  <si>
    <t>82433050027 2</t>
  </si>
  <si>
    <t>L482067</t>
  </si>
  <si>
    <t>M185776</t>
  </si>
  <si>
    <t>82433050024 1</t>
  </si>
  <si>
    <t>82433020022 6</t>
  </si>
  <si>
    <t>82433037523 8</t>
  </si>
  <si>
    <t>C134712</t>
  </si>
  <si>
    <t>82433200302 3</t>
  </si>
  <si>
    <t>82433375303 3</t>
  </si>
  <si>
    <t>82433500305 1</t>
  </si>
  <si>
    <t>B301751</t>
  </si>
  <si>
    <t>82433020044 8</t>
  </si>
  <si>
    <t>82433037534 4</t>
  </si>
  <si>
    <t>82433050169 9</t>
  </si>
  <si>
    <t>82433075020 2</t>
  </si>
  <si>
    <t>82433037525 2</t>
  </si>
  <si>
    <t>82433500168 2</t>
  </si>
  <si>
    <t>NON CODÉ</t>
  </si>
  <si>
    <t>341 ml</t>
  </si>
  <si>
    <t>750 ml</t>
  </si>
  <si>
    <t>375 ml</t>
  </si>
  <si>
    <t>500 ml</t>
  </si>
  <si>
    <t>200 ml</t>
  </si>
  <si>
    <t>ml/litre</t>
  </si>
  <si>
    <t>Matin d'automne</t>
  </si>
  <si>
    <t>Pommier d'cerise</t>
  </si>
  <si>
    <t xml:space="preserve">Pommier d'cerise </t>
  </si>
  <si>
    <t xml:space="preserve">Dame prune </t>
  </si>
  <si>
    <t xml:space="preserve">Pomme d'érable 6.5° </t>
  </si>
  <si>
    <t>L'Or de I.A.C. 6.5%  (plat)</t>
  </si>
  <si>
    <t xml:space="preserve">Le blanchon </t>
  </si>
  <si>
    <t>Le blanchon</t>
  </si>
  <si>
    <t xml:space="preserve">L'Amélanche </t>
  </si>
  <si>
    <t xml:space="preserve">De l'Isle aux bleuets </t>
  </si>
  <si>
    <t>Pommes gelées</t>
  </si>
  <si>
    <t xml:space="preserve">Pommes gelées </t>
  </si>
  <si>
    <t xml:space="preserve">Le Glacier </t>
  </si>
  <si>
    <t>Le Glacier</t>
  </si>
  <si>
    <t xml:space="preserve">Le Glacier  </t>
  </si>
  <si>
    <t>125 ml</t>
  </si>
  <si>
    <t>250 ml</t>
  </si>
  <si>
    <t>1 litre</t>
  </si>
  <si>
    <t>4 X 250 ml</t>
  </si>
  <si>
    <t>2 litres</t>
  </si>
  <si>
    <t>4 litres</t>
  </si>
  <si>
    <t>Moût de pomme</t>
  </si>
  <si>
    <t xml:space="preserve">Moût de pomme </t>
  </si>
  <si>
    <t>Moût de pomme gelée</t>
  </si>
  <si>
    <t xml:space="preserve">Moût de pomme et poire </t>
  </si>
  <si>
    <t xml:space="preserve">Beurre de pomme </t>
  </si>
  <si>
    <t>Beurre de pomme</t>
  </si>
  <si>
    <t>Beurre de poire</t>
  </si>
  <si>
    <t xml:space="preserve">Gelée de pomme </t>
  </si>
  <si>
    <t xml:space="preserve">Gelée de poire </t>
  </si>
  <si>
    <t xml:space="preserve">Gelée de pomme gelée </t>
  </si>
  <si>
    <t xml:space="preserve">Gelée de crème d'amélanchier </t>
  </si>
  <si>
    <t>Confiture prune bleue Damas</t>
  </si>
  <si>
    <t xml:space="preserve">Confiture de prune bleue Damas </t>
  </si>
  <si>
    <t xml:space="preserve">Confiture prune Mont-Royal </t>
  </si>
  <si>
    <t>Confiture de prune Mont-Royal</t>
  </si>
  <si>
    <t xml:space="preserve">Confiture Prune Burbank </t>
  </si>
  <si>
    <t xml:space="preserve">Confiture de prune Burbeank </t>
  </si>
  <si>
    <t>Confiture de cerise</t>
  </si>
  <si>
    <t xml:space="preserve">Confiture de cerise </t>
  </si>
  <si>
    <t xml:space="preserve">Sirop de pomme </t>
  </si>
  <si>
    <t>Sirop de pomme</t>
  </si>
  <si>
    <t>Sirop de bleuet</t>
  </si>
  <si>
    <t xml:space="preserve">Sirop de bleuet </t>
  </si>
  <si>
    <t xml:space="preserve">Sirop de poire </t>
  </si>
  <si>
    <t xml:space="preserve">Sirop de cerise </t>
  </si>
  <si>
    <t>Sirop d'amélanche</t>
  </si>
  <si>
    <t xml:space="preserve">Sirop d'amélanche </t>
  </si>
  <si>
    <t>Sirop de prune</t>
  </si>
  <si>
    <t xml:space="preserve">Sirop de prune </t>
  </si>
  <si>
    <t xml:space="preserve">Sirop à cocktail </t>
  </si>
  <si>
    <t xml:space="preserve">Jus de pomme </t>
  </si>
  <si>
    <t>Jus de pomme gelée</t>
  </si>
  <si>
    <t xml:space="preserve">Vinaigre de cidre </t>
  </si>
  <si>
    <t xml:space="preserve">Vinaigre de cidre (vitre) </t>
  </si>
  <si>
    <t>Vinaigre de cidre (plastique)</t>
  </si>
  <si>
    <t xml:space="preserve">Vinaigre de cidre (plastique) </t>
  </si>
  <si>
    <t xml:space="preserve">Rève de mon père </t>
  </si>
  <si>
    <t xml:space="preserve">Écume de mer (mousseux) </t>
  </si>
  <si>
    <t xml:space="preserve">Le Vieux Verger </t>
  </si>
  <si>
    <t>La Grande glace</t>
  </si>
  <si>
    <t>La Peite poire</t>
  </si>
  <si>
    <t xml:space="preserve">La Petite poire </t>
  </si>
  <si>
    <t xml:space="preserve">L'Envolée </t>
  </si>
  <si>
    <t>L'Envolée</t>
  </si>
  <si>
    <t xml:space="preserve">Mamzell'Marie-Anne </t>
  </si>
  <si>
    <t>Mamzell'Marie-Anne</t>
  </si>
  <si>
    <t>Pommes</t>
  </si>
  <si>
    <t xml:space="preserve">Pommes </t>
  </si>
  <si>
    <t xml:space="preserve">La Grande glace </t>
  </si>
  <si>
    <t xml:space="preserve">Pommes et poires </t>
  </si>
  <si>
    <t xml:space="preserve">Crème de Pomme </t>
  </si>
  <si>
    <t xml:space="preserve">Crème de Prune </t>
  </si>
  <si>
    <t>Crème de Prune</t>
  </si>
  <si>
    <t xml:space="preserve">Crème de Petite poire </t>
  </si>
  <si>
    <t>Crème de Petite poire</t>
  </si>
  <si>
    <t>APÉRITIFS À BASE DE CIDRE</t>
  </si>
  <si>
    <t>Commentaire :</t>
  </si>
  <si>
    <t>CIDRERIE VERGER PEDNEAULT</t>
  </si>
  <si>
    <t>82433750414 3</t>
  </si>
  <si>
    <t>82433750419 8</t>
  </si>
  <si>
    <t>Date:</t>
  </si>
  <si>
    <t>Sablés</t>
  </si>
  <si>
    <t>Biscuiterie</t>
  </si>
  <si>
    <t>300 g</t>
  </si>
  <si>
    <t xml:space="preserve">Prunes </t>
  </si>
  <si>
    <t>Prunes</t>
  </si>
  <si>
    <t>**Viniers 5 litres disponibles sur demande</t>
  </si>
  <si>
    <t>82433200565 2</t>
  </si>
  <si>
    <t>82433200546 1</t>
  </si>
  <si>
    <t>82433200549 2</t>
  </si>
  <si>
    <t>82433200548 5</t>
  </si>
  <si>
    <t>82433200547 8</t>
  </si>
  <si>
    <t xml:space="preserve">L'Or de I.A.C (pétillant) </t>
  </si>
  <si>
    <t>Total</t>
  </si>
  <si>
    <t>Grand Total</t>
  </si>
  <si>
    <t>Grand total</t>
  </si>
  <si>
    <t>Charlevoix &gt; 100$, autres &gt; 300$</t>
  </si>
  <si>
    <t>livraison 7 à 10 jours ouvrables</t>
  </si>
  <si>
    <t>Non codé</t>
  </si>
  <si>
    <t>5 L</t>
  </si>
  <si>
    <t>La Marée Rose</t>
  </si>
  <si>
    <t>82433750700 7</t>
  </si>
  <si>
    <t>Bon de commande SANS ALCOOL 2023</t>
  </si>
  <si>
    <t>Bon de commande PERMIS ÉPICERIE 2023</t>
  </si>
  <si>
    <t>Bon de commande PERMIS RESTOS/AUBERGES 2023</t>
  </si>
  <si>
    <t>82433100614 8</t>
  </si>
  <si>
    <t>100 g</t>
  </si>
  <si>
    <t>La Cabane à sucre | Chocolat à l'érable</t>
  </si>
  <si>
    <t>Le Nordique | Chocolat blanc</t>
  </si>
  <si>
    <t>82433100615 5</t>
  </si>
  <si>
    <t>Le Pêcheur | Chocolat noir 70% cacao</t>
  </si>
  <si>
    <t>82433100616 2</t>
  </si>
  <si>
    <t>Le Travaillant | Chocolat au lait 38% cacao</t>
  </si>
  <si>
    <t>82433100613 1</t>
  </si>
  <si>
    <t>36 x 50 g</t>
  </si>
  <si>
    <t>Sablés (présentoir) PDS 2.99$</t>
  </si>
  <si>
    <t>82433025186 0</t>
  </si>
  <si>
    <t>82433250124 6</t>
  </si>
  <si>
    <t>82433025779 4</t>
  </si>
  <si>
    <t>Vinaigre de cidre à l'amélanche</t>
  </si>
  <si>
    <t>Vinaigre de cidre aux prunes</t>
  </si>
  <si>
    <t>Vinaigre de cidre de glace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</si>
</sst>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44" fontId="0" fillId="0" borderId="3" xfId="2" applyFont="1" applyBorder="1"/>
    <xf numFmtId="44" fontId="0" fillId="0" borderId="3" xfId="2" applyFont="1" applyFill="1" applyBorder="1"/>
    <xf numFmtId="0" fontId="0" fillId="0" borderId="3" xfId="0" applyBorder="1"/>
    <xf numFmtId="0" fontId="0" fillId="0" borderId="3" xfId="0" applyBorder="1" applyAlignment="1">
      <alignment horizontal="left"/>
    </xf>
    <xf numFmtId="44" fontId="0" fillId="0" borderId="0" xfId="2" applyFont="1" applyBorder="1"/>
    <xf numFmtId="0" fontId="2" fillId="0" borderId="0" xfId="4" applyAlignment="1" applyProtection="1">
      <alignment horizontal="center"/>
    </xf>
    <xf numFmtId="44" fontId="4" fillId="0" borderId="3" xfId="2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4" fillId="0" borderId="0" xfId="0" applyFont="1"/>
    <xf numFmtId="0" fontId="5" fillId="0" borderId="2" xfId="0" applyFont="1" applyBorder="1"/>
    <xf numFmtId="0" fontId="5" fillId="2" borderId="0" xfId="0" applyFont="1" applyFill="1" applyAlignment="1">
      <alignment horizontal="center"/>
    </xf>
    <xf numFmtId="9" fontId="4" fillId="2" borderId="0" xfId="3" applyFont="1" applyFill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0" xfId="4" applyFont="1" applyAlignment="1" applyProtection="1">
      <alignment horizontal="center"/>
    </xf>
    <xf numFmtId="0" fontId="4" fillId="3" borderId="1" xfId="0" applyFont="1" applyFill="1" applyBorder="1"/>
    <xf numFmtId="0" fontId="4" fillId="3" borderId="2" xfId="0" applyFont="1" applyFill="1" applyBorder="1"/>
    <xf numFmtId="0" fontId="0" fillId="3" borderId="0" xfId="0" applyFill="1"/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4" fontId="7" fillId="0" borderId="0" xfId="2" applyFont="1" applyFill="1" applyBorder="1"/>
    <xf numFmtId="0" fontId="8" fillId="0" borderId="0" xfId="0" applyFont="1" applyAlignment="1">
      <alignment horizontal="left"/>
    </xf>
    <xf numFmtId="44" fontId="7" fillId="0" borderId="0" xfId="2" applyFont="1" applyBorder="1"/>
    <xf numFmtId="0" fontId="4" fillId="0" borderId="0" xfId="0" applyFont="1" applyAlignment="1">
      <alignment horizontal="center"/>
    </xf>
    <xf numFmtId="0" fontId="4" fillId="3" borderId="0" xfId="0" applyFont="1" applyFill="1"/>
    <xf numFmtId="44" fontId="4" fillId="0" borderId="0" xfId="2" applyFont="1" applyBorder="1"/>
    <xf numFmtId="2" fontId="4" fillId="0" borderId="3" xfId="1" applyNumberFormat="1" applyFont="1" applyBorder="1" applyAlignment="1">
      <alignment horizontal="left"/>
    </xf>
    <xf numFmtId="44" fontId="4" fillId="0" borderId="3" xfId="2" applyFont="1" applyFill="1" applyBorder="1"/>
    <xf numFmtId="0" fontId="4" fillId="0" borderId="3" xfId="2" applyNumberFormat="1" applyFon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0" xfId="0" applyNumberFormat="1"/>
    <xf numFmtId="0" fontId="4" fillId="0" borderId="4" xfId="0" applyFont="1" applyBorder="1"/>
    <xf numFmtId="9" fontId="0" fillId="0" borderId="0" xfId="0" applyNumberFormat="1"/>
    <xf numFmtId="165" fontId="0" fillId="0" borderId="0" xfId="0" applyNumberFormat="1"/>
    <xf numFmtId="9" fontId="0" fillId="0" borderId="0" xfId="3" applyFont="1"/>
    <xf numFmtId="0" fontId="0" fillId="0" borderId="3" xfId="0" applyBorder="1" applyAlignment="1">
      <alignment horizontal="center"/>
    </xf>
    <xf numFmtId="0" fontId="9" fillId="0" borderId="5" xfId="0" applyFont="1" applyBorder="1"/>
  </cellXfs>
  <cellStyles count="5">
    <cellStyle name="Lien hypertexte" xfId="4" builtinId="8"/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mande@vergerspedneault.com" TargetMode="External"/><Relationship Id="rId1" Type="http://schemas.openxmlformats.org/officeDocument/2006/relationships/hyperlink" Target="http://www.charlevoixenlign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ommande@vergerspedneault.com" TargetMode="External"/><Relationship Id="rId1" Type="http://schemas.openxmlformats.org/officeDocument/2006/relationships/hyperlink" Target="http://www.charlevoixenligne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ommande@vergerspedneault.com" TargetMode="External"/><Relationship Id="rId1" Type="http://schemas.openxmlformats.org/officeDocument/2006/relationships/hyperlink" Target="http://www.charlevoixenlign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C7B4-7EC7-41CD-9BC2-2622DF9CE188}">
  <dimension ref="A1:I94"/>
  <sheetViews>
    <sheetView topLeftCell="A63" zoomScale="130" zoomScaleNormal="130" workbookViewId="0">
      <selection activeCell="D79" sqref="D79"/>
    </sheetView>
  </sheetViews>
  <sheetFormatPr baseColWidth="10" defaultRowHeight="15" x14ac:dyDescent="0.25"/>
  <cols>
    <col min="1" max="1" width="15.28515625" customWidth="1"/>
    <col min="2" max="2" width="29.28515625" customWidth="1"/>
    <col min="3" max="3" width="9.42578125" customWidth="1"/>
    <col min="4" max="4" width="9.28515625" style="28" customWidth="1"/>
    <col min="5" max="5" width="13.42578125" customWidth="1"/>
    <col min="6" max="6" width="12.42578125" customWidth="1"/>
  </cols>
  <sheetData>
    <row r="1" spans="1:8" x14ac:dyDescent="0.25">
      <c r="B1" s="26" t="s">
        <v>210</v>
      </c>
      <c r="C1" s="26"/>
      <c r="D1" s="26"/>
    </row>
    <row r="2" spans="1:8" x14ac:dyDescent="0.25">
      <c r="B2" s="26" t="s">
        <v>0</v>
      </c>
      <c r="C2" s="26"/>
      <c r="D2" s="26"/>
    </row>
    <row r="3" spans="1:8" x14ac:dyDescent="0.25">
      <c r="B3" s="26" t="s">
        <v>1</v>
      </c>
      <c r="C3" s="26"/>
      <c r="D3" s="26"/>
    </row>
    <row r="4" spans="1:8" x14ac:dyDescent="0.25">
      <c r="B4" s="26" t="s">
        <v>2</v>
      </c>
      <c r="C4" s="26"/>
      <c r="D4" s="26"/>
    </row>
    <row r="5" spans="1:8" x14ac:dyDescent="0.25">
      <c r="B5" s="6" t="s">
        <v>3</v>
      </c>
      <c r="C5" s="6"/>
      <c r="D5" s="6"/>
    </row>
    <row r="6" spans="1:8" x14ac:dyDescent="0.25">
      <c r="B6" s="6" t="s">
        <v>4</v>
      </c>
      <c r="C6" s="6"/>
      <c r="D6" s="26"/>
    </row>
    <row r="7" spans="1:8" x14ac:dyDescent="0.25">
      <c r="B7" s="6"/>
      <c r="C7" s="6"/>
      <c r="D7" s="26"/>
    </row>
    <row r="8" spans="1:8" x14ac:dyDescent="0.25">
      <c r="B8" s="20" t="s">
        <v>235</v>
      </c>
      <c r="C8" s="6"/>
      <c r="D8" s="26"/>
    </row>
    <row r="9" spans="1:8" x14ac:dyDescent="0.25">
      <c r="B9" s="27"/>
      <c r="C9" s="27"/>
      <c r="D9" s="26"/>
    </row>
    <row r="10" spans="1:8" x14ac:dyDescent="0.25">
      <c r="A10" s="10" t="s">
        <v>5</v>
      </c>
      <c r="B10" s="21"/>
      <c r="C10" s="11"/>
      <c r="D10" s="34"/>
    </row>
    <row r="11" spans="1:8" x14ac:dyDescent="0.25">
      <c r="A11" s="12" t="s">
        <v>67</v>
      </c>
      <c r="B11" s="22"/>
      <c r="C11" s="11"/>
      <c r="D11" s="34"/>
    </row>
    <row r="12" spans="1:8" x14ac:dyDescent="0.25">
      <c r="A12" s="12" t="s">
        <v>213</v>
      </c>
      <c r="B12" s="22"/>
      <c r="C12" s="11"/>
      <c r="D12" s="11" t="s">
        <v>230</v>
      </c>
    </row>
    <row r="13" spans="1:8" x14ac:dyDescent="0.25">
      <c r="B13" s="23"/>
      <c r="E13" s="13" t="s">
        <v>6</v>
      </c>
      <c r="F13" s="14">
        <v>0.25</v>
      </c>
      <c r="H13" s="44"/>
    </row>
    <row r="14" spans="1:8" x14ac:dyDescent="0.25">
      <c r="A14" s="15" t="s">
        <v>7</v>
      </c>
      <c r="B14" s="15" t="s">
        <v>8</v>
      </c>
      <c r="C14" s="16" t="s">
        <v>131</v>
      </c>
      <c r="D14" s="16" t="s">
        <v>9</v>
      </c>
      <c r="E14" s="16" t="s">
        <v>10</v>
      </c>
      <c r="F14" s="16" t="s">
        <v>11</v>
      </c>
      <c r="G14" s="16" t="s">
        <v>226</v>
      </c>
    </row>
    <row r="15" spans="1:8" x14ac:dyDescent="0.25">
      <c r="A15" s="15"/>
      <c r="B15" s="15" t="s">
        <v>12</v>
      </c>
      <c r="C15" s="16"/>
      <c r="D15" s="16"/>
      <c r="E15" s="16" t="s">
        <v>68</v>
      </c>
      <c r="F15" s="16" t="s">
        <v>68</v>
      </c>
      <c r="G15" s="16"/>
    </row>
    <row r="16" spans="1:8" x14ac:dyDescent="0.25">
      <c r="A16" s="15"/>
      <c r="B16" s="16" t="s">
        <v>71</v>
      </c>
      <c r="C16" s="16"/>
      <c r="D16" s="16"/>
      <c r="E16" s="16"/>
      <c r="F16" s="16"/>
      <c r="G16" s="3"/>
    </row>
    <row r="17" spans="1:9" x14ac:dyDescent="0.25">
      <c r="A17" s="37" t="s">
        <v>13</v>
      </c>
      <c r="B17" s="17" t="s">
        <v>153</v>
      </c>
      <c r="C17" s="19" t="s">
        <v>126</v>
      </c>
      <c r="D17" s="25"/>
      <c r="E17" s="1">
        <f>4.5/1.14975</f>
        <v>3.9138943248532287</v>
      </c>
      <c r="F17" s="1">
        <f t="shared" ref="F17:F26" si="0">E17-E17*$F$13</f>
        <v>2.9354207436399218</v>
      </c>
      <c r="G17" s="40">
        <f>D17*F17</f>
        <v>0</v>
      </c>
    </row>
    <row r="18" spans="1:9" x14ac:dyDescent="0.25">
      <c r="A18" s="17" t="s">
        <v>14</v>
      </c>
      <c r="B18" s="17" t="s">
        <v>154</v>
      </c>
      <c r="C18" s="19" t="s">
        <v>127</v>
      </c>
      <c r="D18" s="25"/>
      <c r="E18" s="1">
        <f>9/1.14975</f>
        <v>7.8277886497064575</v>
      </c>
      <c r="F18" s="1">
        <f t="shared" si="0"/>
        <v>5.8708414872798436</v>
      </c>
      <c r="G18" s="40">
        <f t="shared" ref="G18:G78" si="1">D18*F18</f>
        <v>0</v>
      </c>
    </row>
    <row r="19" spans="1:9" x14ac:dyDescent="0.25">
      <c r="A19" s="17" t="s">
        <v>15</v>
      </c>
      <c r="B19" s="17" t="s">
        <v>155</v>
      </c>
      <c r="C19" s="19" t="s">
        <v>126</v>
      </c>
      <c r="D19" s="25"/>
      <c r="E19" s="1">
        <f>5/1.14975</f>
        <v>4.3487714720591431</v>
      </c>
      <c r="F19" s="1">
        <f t="shared" si="0"/>
        <v>3.2615786040443573</v>
      </c>
      <c r="G19" s="40">
        <f t="shared" si="1"/>
        <v>0</v>
      </c>
    </row>
    <row r="20" spans="1:9" x14ac:dyDescent="0.25">
      <c r="A20" s="17" t="s">
        <v>16</v>
      </c>
      <c r="B20" s="17" t="s">
        <v>155</v>
      </c>
      <c r="C20" s="19" t="s">
        <v>127</v>
      </c>
      <c r="D20" s="25"/>
      <c r="E20" s="1">
        <f>10/1.14975</f>
        <v>8.6975429441182861</v>
      </c>
      <c r="F20" s="1">
        <f t="shared" si="0"/>
        <v>6.5231572080887146</v>
      </c>
      <c r="G20" s="40">
        <f t="shared" si="1"/>
        <v>0</v>
      </c>
    </row>
    <row r="21" spans="1:9" x14ac:dyDescent="0.25">
      <c r="A21" s="17" t="s">
        <v>17</v>
      </c>
      <c r="B21" s="17" t="s">
        <v>156</v>
      </c>
      <c r="C21" s="19" t="s">
        <v>126</v>
      </c>
      <c r="D21" s="25"/>
      <c r="E21" s="1">
        <f>5/1.14975</f>
        <v>4.3487714720591431</v>
      </c>
      <c r="F21" s="1">
        <f t="shared" si="0"/>
        <v>3.2615786040443573</v>
      </c>
      <c r="G21" s="40">
        <f t="shared" si="1"/>
        <v>0</v>
      </c>
    </row>
    <row r="22" spans="1:9" x14ac:dyDescent="0.25">
      <c r="A22" s="17" t="s">
        <v>18</v>
      </c>
      <c r="B22" s="17" t="s">
        <v>156</v>
      </c>
      <c r="C22" s="19" t="s">
        <v>127</v>
      </c>
      <c r="D22" s="25"/>
      <c r="E22" s="1">
        <f>10/1.14975</f>
        <v>8.6975429441182861</v>
      </c>
      <c r="F22" s="1">
        <f t="shared" si="0"/>
        <v>6.5231572080887146</v>
      </c>
      <c r="G22" s="40">
        <f t="shared" si="1"/>
        <v>0</v>
      </c>
    </row>
    <row r="23" spans="1:9" x14ac:dyDescent="0.25">
      <c r="A23" s="17" t="s">
        <v>238</v>
      </c>
      <c r="B23" s="17" t="s">
        <v>240</v>
      </c>
      <c r="C23" s="19" t="s">
        <v>239</v>
      </c>
      <c r="D23" s="25"/>
      <c r="E23" s="1">
        <v>6.5</v>
      </c>
      <c r="F23" s="1">
        <f t="shared" si="0"/>
        <v>4.875</v>
      </c>
      <c r="G23" s="40">
        <f t="shared" si="1"/>
        <v>0</v>
      </c>
    </row>
    <row r="24" spans="1:9" x14ac:dyDescent="0.25">
      <c r="A24" s="17" t="s">
        <v>242</v>
      </c>
      <c r="B24" s="17" t="s">
        <v>241</v>
      </c>
      <c r="C24" s="19" t="s">
        <v>239</v>
      </c>
      <c r="D24" s="25"/>
      <c r="E24" s="1">
        <v>6.5</v>
      </c>
      <c r="F24" s="1">
        <f t="shared" si="0"/>
        <v>4.875</v>
      </c>
      <c r="G24" s="40">
        <f t="shared" si="1"/>
        <v>0</v>
      </c>
    </row>
    <row r="25" spans="1:9" x14ac:dyDescent="0.25">
      <c r="A25" s="17" t="s">
        <v>244</v>
      </c>
      <c r="B25" s="17" t="s">
        <v>243</v>
      </c>
      <c r="C25" s="19" t="s">
        <v>239</v>
      </c>
      <c r="D25" s="25"/>
      <c r="E25" s="1">
        <v>6.5</v>
      </c>
      <c r="F25" s="1">
        <f t="shared" si="0"/>
        <v>4.875</v>
      </c>
      <c r="G25" s="40">
        <f t="shared" si="1"/>
        <v>0</v>
      </c>
    </row>
    <row r="26" spans="1:9" x14ac:dyDescent="0.25">
      <c r="A26" s="17" t="s">
        <v>246</v>
      </c>
      <c r="B26" s="17" t="s">
        <v>245</v>
      </c>
      <c r="C26" s="19" t="s">
        <v>239</v>
      </c>
      <c r="D26" s="25"/>
      <c r="E26" s="1">
        <v>6.5</v>
      </c>
      <c r="F26" s="1">
        <f t="shared" si="0"/>
        <v>4.875</v>
      </c>
      <c r="G26" s="40">
        <f t="shared" si="1"/>
        <v>0</v>
      </c>
    </row>
    <row r="27" spans="1:9" x14ac:dyDescent="0.25">
      <c r="A27" s="17"/>
      <c r="B27" s="15" t="s">
        <v>86</v>
      </c>
      <c r="C27" s="16"/>
      <c r="D27" s="19"/>
      <c r="E27" s="1"/>
      <c r="F27" s="1"/>
      <c r="G27" s="40"/>
    </row>
    <row r="28" spans="1:9" x14ac:dyDescent="0.25">
      <c r="A28" s="17"/>
      <c r="B28" s="16" t="s">
        <v>72</v>
      </c>
      <c r="C28" s="16"/>
      <c r="D28" s="19"/>
      <c r="E28" s="2"/>
      <c r="F28" s="1"/>
      <c r="G28" s="40"/>
    </row>
    <row r="29" spans="1:9" x14ac:dyDescent="0.25">
      <c r="A29" s="17" t="s">
        <v>48</v>
      </c>
      <c r="B29" s="17" t="s">
        <v>157</v>
      </c>
      <c r="C29" s="19" t="s">
        <v>147</v>
      </c>
      <c r="D29" s="25"/>
      <c r="E29" s="38">
        <v>7</v>
      </c>
      <c r="F29" s="1">
        <f t="shared" ref="F29" si="2">E29-E29*$F$13</f>
        <v>5.25</v>
      </c>
      <c r="G29" s="40">
        <f t="shared" si="1"/>
        <v>0</v>
      </c>
      <c r="H29" s="45"/>
      <c r="I29" s="45"/>
    </row>
    <row r="30" spans="1:9" x14ac:dyDescent="0.25">
      <c r="A30" s="17" t="s">
        <v>45</v>
      </c>
      <c r="B30" s="17" t="s">
        <v>158</v>
      </c>
      <c r="C30" s="19" t="s">
        <v>148</v>
      </c>
      <c r="D30" s="25"/>
      <c r="E30" s="38">
        <v>10</v>
      </c>
      <c r="F30" s="1">
        <f t="shared" ref="F30" si="3">E30-E30*$F$13</f>
        <v>7.5</v>
      </c>
      <c r="G30" s="40">
        <f t="shared" si="1"/>
        <v>0</v>
      </c>
    </row>
    <row r="31" spans="1:9" x14ac:dyDescent="0.25">
      <c r="A31" s="17" t="s">
        <v>212</v>
      </c>
      <c r="B31" s="17" t="s">
        <v>158</v>
      </c>
      <c r="C31" s="19" t="s">
        <v>127</v>
      </c>
      <c r="D31" s="25"/>
      <c r="E31" s="38">
        <v>24</v>
      </c>
      <c r="F31" s="1">
        <f t="shared" ref="F31" si="4">E31-E31*$F$13</f>
        <v>18</v>
      </c>
      <c r="G31" s="40">
        <f t="shared" si="1"/>
        <v>0</v>
      </c>
    </row>
    <row r="32" spans="1:9" x14ac:dyDescent="0.25">
      <c r="A32" s="17" t="s">
        <v>49</v>
      </c>
      <c r="B32" s="17" t="s">
        <v>159</v>
      </c>
      <c r="C32" s="19" t="s">
        <v>147</v>
      </c>
      <c r="D32" s="25"/>
      <c r="E32" s="38">
        <v>7</v>
      </c>
      <c r="F32" s="1">
        <f>E32-E32*$F$13</f>
        <v>5.25</v>
      </c>
      <c r="G32" s="40">
        <f t="shared" si="1"/>
        <v>0</v>
      </c>
      <c r="H32" s="45"/>
      <c r="I32" s="45"/>
    </row>
    <row r="33" spans="1:9" x14ac:dyDescent="0.25">
      <c r="A33" s="17" t="s">
        <v>44</v>
      </c>
      <c r="B33" s="17" t="s">
        <v>159</v>
      </c>
      <c r="C33" s="19" t="s">
        <v>148</v>
      </c>
      <c r="D33" s="25"/>
      <c r="E33" s="38">
        <v>10</v>
      </c>
      <c r="F33" s="1">
        <f>E33-E33*$F$13</f>
        <v>7.5</v>
      </c>
      <c r="G33" s="40">
        <f t="shared" si="1"/>
        <v>0</v>
      </c>
      <c r="H33" s="46"/>
      <c r="I33" s="46"/>
    </row>
    <row r="34" spans="1:9" x14ac:dyDescent="0.25">
      <c r="A34" s="39" t="s">
        <v>211</v>
      </c>
      <c r="B34" s="17" t="s">
        <v>159</v>
      </c>
      <c r="C34" s="19" t="s">
        <v>127</v>
      </c>
      <c r="D34" s="25"/>
      <c r="E34" s="38">
        <v>24</v>
      </c>
      <c r="F34" s="1">
        <f t="shared" ref="F34" si="5">E34-E34*$F$13</f>
        <v>18</v>
      </c>
      <c r="G34" s="40">
        <f t="shared" si="1"/>
        <v>0</v>
      </c>
    </row>
    <row r="35" spans="1:9" x14ac:dyDescent="0.25">
      <c r="A35" s="17"/>
      <c r="B35" s="16" t="s">
        <v>73</v>
      </c>
      <c r="C35" s="16"/>
      <c r="D35" s="19"/>
      <c r="E35" s="2"/>
      <c r="F35" s="1"/>
      <c r="G35" s="40"/>
    </row>
    <row r="36" spans="1:9" x14ac:dyDescent="0.25">
      <c r="A36" s="17" t="s">
        <v>50</v>
      </c>
      <c r="B36" s="17" t="s">
        <v>160</v>
      </c>
      <c r="C36" s="19" t="s">
        <v>147</v>
      </c>
      <c r="D36" s="25"/>
      <c r="E36" s="38">
        <v>7</v>
      </c>
      <c r="F36" s="1">
        <f t="shared" ref="F36" si="6">E36-E36*$F$13</f>
        <v>5.25</v>
      </c>
      <c r="G36" s="40">
        <f t="shared" si="1"/>
        <v>0</v>
      </c>
    </row>
    <row r="37" spans="1:9" x14ac:dyDescent="0.25">
      <c r="A37" s="17" t="s">
        <v>40</v>
      </c>
      <c r="B37" s="17" t="s">
        <v>160</v>
      </c>
      <c r="C37" s="19" t="s">
        <v>148</v>
      </c>
      <c r="D37" s="25"/>
      <c r="E37" s="7">
        <v>10</v>
      </c>
      <c r="F37" s="1">
        <f t="shared" ref="F37:F43" si="7">E37-E37*$F$13</f>
        <v>7.5</v>
      </c>
      <c r="G37" s="40">
        <f t="shared" si="1"/>
        <v>0</v>
      </c>
    </row>
    <row r="38" spans="1:9" x14ac:dyDescent="0.25">
      <c r="A38" s="17" t="s">
        <v>51</v>
      </c>
      <c r="B38" s="17" t="s">
        <v>161</v>
      </c>
      <c r="C38" s="19" t="s">
        <v>147</v>
      </c>
      <c r="D38" s="25"/>
      <c r="E38" s="38">
        <v>7</v>
      </c>
      <c r="F38" s="1">
        <f>E38-E38*$F$13</f>
        <v>5.25</v>
      </c>
      <c r="G38" s="40">
        <f t="shared" si="1"/>
        <v>0</v>
      </c>
    </row>
    <row r="39" spans="1:9" x14ac:dyDescent="0.25">
      <c r="A39" s="17" t="s">
        <v>41</v>
      </c>
      <c r="B39" s="17" t="s">
        <v>161</v>
      </c>
      <c r="C39" s="19" t="s">
        <v>148</v>
      </c>
      <c r="D39" s="25"/>
      <c r="E39" s="7">
        <v>10</v>
      </c>
      <c r="F39" s="1">
        <f t="shared" si="7"/>
        <v>7.5</v>
      </c>
      <c r="G39" s="40">
        <f t="shared" si="1"/>
        <v>0</v>
      </c>
    </row>
    <row r="40" spans="1:9" x14ac:dyDescent="0.25">
      <c r="A40" s="17" t="s">
        <v>50</v>
      </c>
      <c r="B40" s="17" t="s">
        <v>162</v>
      </c>
      <c r="C40" s="19" t="s">
        <v>147</v>
      </c>
      <c r="D40" s="25"/>
      <c r="E40" s="38">
        <v>7</v>
      </c>
      <c r="F40" s="1">
        <f>E40-E40*$F$13</f>
        <v>5.25</v>
      </c>
      <c r="G40" s="40">
        <f t="shared" si="1"/>
        <v>0</v>
      </c>
    </row>
    <row r="41" spans="1:9" x14ac:dyDescent="0.25">
      <c r="A41" s="17" t="s">
        <v>46</v>
      </c>
      <c r="B41" s="17" t="s">
        <v>162</v>
      </c>
      <c r="C41" s="19" t="s">
        <v>148</v>
      </c>
      <c r="D41" s="25"/>
      <c r="E41" s="38">
        <v>10</v>
      </c>
      <c r="F41" s="1">
        <f t="shared" si="7"/>
        <v>7.5</v>
      </c>
      <c r="G41" s="40">
        <f t="shared" si="1"/>
        <v>0</v>
      </c>
    </row>
    <row r="42" spans="1:9" x14ac:dyDescent="0.25">
      <c r="A42" s="17" t="s">
        <v>55</v>
      </c>
      <c r="B42" s="17" t="s">
        <v>163</v>
      </c>
      <c r="C42" s="19" t="s">
        <v>147</v>
      </c>
      <c r="D42" s="25"/>
      <c r="E42" s="38">
        <v>7</v>
      </c>
      <c r="F42" s="1">
        <f>E42-E42*$F$13</f>
        <v>5.25</v>
      </c>
      <c r="G42" s="40">
        <f t="shared" si="1"/>
        <v>0</v>
      </c>
    </row>
    <row r="43" spans="1:9" x14ac:dyDescent="0.25">
      <c r="A43" s="17" t="s">
        <v>47</v>
      </c>
      <c r="B43" s="17" t="s">
        <v>163</v>
      </c>
      <c r="C43" s="19" t="s">
        <v>148</v>
      </c>
      <c r="D43" s="25"/>
      <c r="E43" s="38">
        <v>10</v>
      </c>
      <c r="F43" s="1">
        <f t="shared" si="7"/>
        <v>7.5</v>
      </c>
      <c r="G43" s="40">
        <f t="shared" si="1"/>
        <v>0</v>
      </c>
    </row>
    <row r="44" spans="1:9" x14ac:dyDescent="0.25">
      <c r="A44" s="17"/>
      <c r="B44" s="16" t="s">
        <v>74</v>
      </c>
      <c r="C44" s="16"/>
      <c r="D44" s="19"/>
      <c r="E44" s="7"/>
      <c r="F44" s="1"/>
      <c r="G44" s="40"/>
    </row>
    <row r="45" spans="1:9" x14ac:dyDescent="0.25">
      <c r="A45" s="17" t="s">
        <v>53</v>
      </c>
      <c r="B45" s="17" t="s">
        <v>164</v>
      </c>
      <c r="C45" s="19" t="s">
        <v>147</v>
      </c>
      <c r="D45" s="25"/>
      <c r="E45" s="38">
        <v>7</v>
      </c>
      <c r="F45" s="1">
        <f>E45-E45*$F$13</f>
        <v>5.25</v>
      </c>
      <c r="G45" s="40">
        <f t="shared" si="1"/>
        <v>0</v>
      </c>
    </row>
    <row r="46" spans="1:9" x14ac:dyDescent="0.25">
      <c r="A46" s="17" t="s">
        <v>42</v>
      </c>
      <c r="B46" s="17" t="s">
        <v>165</v>
      </c>
      <c r="C46" s="19" t="s">
        <v>148</v>
      </c>
      <c r="D46" s="25"/>
      <c r="E46" s="38">
        <v>10</v>
      </c>
      <c r="F46" s="1">
        <f t="shared" ref="F46:F52" si="8">E46-E46*$F$13</f>
        <v>7.5</v>
      </c>
      <c r="G46" s="40">
        <f t="shared" si="1"/>
        <v>0</v>
      </c>
    </row>
    <row r="47" spans="1:9" x14ac:dyDescent="0.25">
      <c r="A47" s="17" t="s">
        <v>54</v>
      </c>
      <c r="B47" s="17" t="s">
        <v>166</v>
      </c>
      <c r="C47" s="19" t="s">
        <v>147</v>
      </c>
      <c r="D47" s="25"/>
      <c r="E47" s="38">
        <v>7</v>
      </c>
      <c r="F47" s="1">
        <f>E47-E47*$F$13</f>
        <v>5.25</v>
      </c>
      <c r="G47" s="40">
        <f t="shared" si="1"/>
        <v>0</v>
      </c>
    </row>
    <row r="48" spans="1:9" x14ac:dyDescent="0.25">
      <c r="A48" s="17" t="s">
        <v>43</v>
      </c>
      <c r="B48" s="17" t="s">
        <v>167</v>
      </c>
      <c r="C48" s="19" t="s">
        <v>148</v>
      </c>
      <c r="D48" s="25"/>
      <c r="E48" s="38">
        <v>10</v>
      </c>
      <c r="F48" s="1">
        <f t="shared" si="8"/>
        <v>7.5</v>
      </c>
      <c r="G48" s="40">
        <f t="shared" si="1"/>
        <v>0</v>
      </c>
    </row>
    <row r="49" spans="1:7" x14ac:dyDescent="0.25">
      <c r="A49" s="17" t="s">
        <v>56</v>
      </c>
      <c r="B49" s="17" t="s">
        <v>168</v>
      </c>
      <c r="C49" s="19" t="s">
        <v>147</v>
      </c>
      <c r="D49" s="25"/>
      <c r="E49" s="38">
        <v>7</v>
      </c>
      <c r="F49" s="1">
        <f>E49-E49*$F$13</f>
        <v>5.25</v>
      </c>
      <c r="G49" s="40">
        <f t="shared" si="1"/>
        <v>0</v>
      </c>
    </row>
    <row r="50" spans="1:7" x14ac:dyDescent="0.25">
      <c r="A50" s="17" t="s">
        <v>69</v>
      </c>
      <c r="B50" s="17" t="s">
        <v>169</v>
      </c>
      <c r="C50" s="19" t="s">
        <v>148</v>
      </c>
      <c r="D50" s="25"/>
      <c r="E50" s="38">
        <v>10</v>
      </c>
      <c r="F50" s="1">
        <f t="shared" si="8"/>
        <v>7.5</v>
      </c>
      <c r="G50" s="40">
        <f t="shared" si="1"/>
        <v>0</v>
      </c>
    </row>
    <row r="51" spans="1:7" x14ac:dyDescent="0.25">
      <c r="A51" s="17" t="s">
        <v>52</v>
      </c>
      <c r="B51" s="17" t="s">
        <v>170</v>
      </c>
      <c r="C51" s="19" t="s">
        <v>147</v>
      </c>
      <c r="D51" s="25"/>
      <c r="E51" s="38">
        <v>7</v>
      </c>
      <c r="F51" s="1">
        <f>E51-E51*$F$13</f>
        <v>5.25</v>
      </c>
      <c r="G51" s="40">
        <f t="shared" si="1"/>
        <v>0</v>
      </c>
    </row>
    <row r="52" spans="1:7" x14ac:dyDescent="0.25">
      <c r="A52" s="17" t="s">
        <v>82</v>
      </c>
      <c r="B52" s="17" t="s">
        <v>171</v>
      </c>
      <c r="C52" s="19" t="s">
        <v>148</v>
      </c>
      <c r="D52" s="25"/>
      <c r="E52" s="38">
        <v>10</v>
      </c>
      <c r="F52" s="1">
        <f t="shared" si="8"/>
        <v>7.5</v>
      </c>
      <c r="G52" s="40">
        <f t="shared" si="1"/>
        <v>0</v>
      </c>
    </row>
    <row r="53" spans="1:7" x14ac:dyDescent="0.25">
      <c r="A53" s="17"/>
      <c r="B53" s="16" t="s">
        <v>84</v>
      </c>
      <c r="C53" s="16"/>
      <c r="D53" s="19"/>
      <c r="E53" s="7"/>
      <c r="F53" s="1"/>
      <c r="G53" s="40"/>
    </row>
    <row r="54" spans="1:7" x14ac:dyDescent="0.25">
      <c r="A54" s="17" t="s">
        <v>62</v>
      </c>
      <c r="B54" s="17" t="s">
        <v>172</v>
      </c>
      <c r="C54" s="19" t="s">
        <v>148</v>
      </c>
      <c r="D54" s="25"/>
      <c r="E54" s="38">
        <v>10</v>
      </c>
      <c r="F54" s="1">
        <f t="shared" ref="F54:F66" si="9">E54-E54*$F$13</f>
        <v>7.5</v>
      </c>
      <c r="G54" s="40">
        <f t="shared" si="1"/>
        <v>0</v>
      </c>
    </row>
    <row r="55" spans="1:7" x14ac:dyDescent="0.25">
      <c r="A55" s="17" t="s">
        <v>75</v>
      </c>
      <c r="B55" s="17" t="s">
        <v>173</v>
      </c>
      <c r="C55" s="19" t="s">
        <v>129</v>
      </c>
      <c r="D55" s="25"/>
      <c r="E55" s="7">
        <v>16</v>
      </c>
      <c r="F55" s="1">
        <f t="shared" si="9"/>
        <v>12</v>
      </c>
      <c r="G55" s="40">
        <f t="shared" si="1"/>
        <v>0</v>
      </c>
    </row>
    <row r="56" spans="1:7" x14ac:dyDescent="0.25">
      <c r="A56" s="17" t="s">
        <v>63</v>
      </c>
      <c r="B56" s="17" t="s">
        <v>174</v>
      </c>
      <c r="C56" s="19" t="s">
        <v>148</v>
      </c>
      <c r="D56" s="25"/>
      <c r="E56" s="38">
        <v>10</v>
      </c>
      <c r="F56" s="1">
        <f t="shared" si="9"/>
        <v>7.5</v>
      </c>
      <c r="G56" s="40">
        <f t="shared" si="1"/>
        <v>0</v>
      </c>
    </row>
    <row r="57" spans="1:7" x14ac:dyDescent="0.25">
      <c r="A57" s="17" t="s">
        <v>76</v>
      </c>
      <c r="B57" s="17" t="s">
        <v>175</v>
      </c>
      <c r="C57" s="19" t="s">
        <v>129</v>
      </c>
      <c r="D57" s="25"/>
      <c r="E57" s="38">
        <v>16</v>
      </c>
      <c r="F57" s="1">
        <f t="shared" si="9"/>
        <v>12</v>
      </c>
      <c r="G57" s="40">
        <f t="shared" si="1"/>
        <v>0</v>
      </c>
    </row>
    <row r="58" spans="1:7" x14ac:dyDescent="0.25">
      <c r="A58" s="17" t="s">
        <v>41</v>
      </c>
      <c r="B58" s="17" t="s">
        <v>176</v>
      </c>
      <c r="C58" s="19" t="s">
        <v>148</v>
      </c>
      <c r="D58" s="25"/>
      <c r="E58" s="38">
        <v>10</v>
      </c>
      <c r="F58" s="1">
        <f t="shared" si="9"/>
        <v>7.5</v>
      </c>
      <c r="G58" s="40">
        <f t="shared" si="1"/>
        <v>0</v>
      </c>
    </row>
    <row r="59" spans="1:7" x14ac:dyDescent="0.25">
      <c r="A59" s="17" t="s">
        <v>77</v>
      </c>
      <c r="B59" s="17" t="s">
        <v>176</v>
      </c>
      <c r="C59" s="19" t="s">
        <v>129</v>
      </c>
      <c r="D59" s="25"/>
      <c r="E59" s="38">
        <v>16</v>
      </c>
      <c r="F59" s="1">
        <f t="shared" si="9"/>
        <v>12</v>
      </c>
      <c r="G59" s="40">
        <f t="shared" si="1"/>
        <v>0</v>
      </c>
    </row>
    <row r="60" spans="1:7" x14ac:dyDescent="0.25">
      <c r="A60" s="17" t="s">
        <v>64</v>
      </c>
      <c r="B60" s="17" t="s">
        <v>177</v>
      </c>
      <c r="C60" s="19" t="s">
        <v>148</v>
      </c>
      <c r="D60" s="25"/>
      <c r="E60" s="38">
        <v>10</v>
      </c>
      <c r="F60" s="1">
        <f t="shared" si="9"/>
        <v>7.5</v>
      </c>
      <c r="G60" s="40">
        <f t="shared" si="1"/>
        <v>0</v>
      </c>
    </row>
    <row r="61" spans="1:7" x14ac:dyDescent="0.25">
      <c r="A61" s="17" t="s">
        <v>78</v>
      </c>
      <c r="B61" s="17" t="s">
        <v>177</v>
      </c>
      <c r="C61" s="19" t="s">
        <v>129</v>
      </c>
      <c r="D61" s="25"/>
      <c r="E61" s="38">
        <v>16</v>
      </c>
      <c r="F61" s="1">
        <f t="shared" si="9"/>
        <v>12</v>
      </c>
      <c r="G61" s="40">
        <f t="shared" si="1"/>
        <v>0</v>
      </c>
    </row>
    <row r="62" spans="1:7" x14ac:dyDescent="0.25">
      <c r="A62" s="17" t="s">
        <v>65</v>
      </c>
      <c r="B62" s="17" t="s">
        <v>178</v>
      </c>
      <c r="C62" s="19" t="s">
        <v>148</v>
      </c>
      <c r="D62" s="25"/>
      <c r="E62" s="38">
        <v>10</v>
      </c>
      <c r="F62" s="1">
        <f t="shared" si="9"/>
        <v>7.5</v>
      </c>
      <c r="G62" s="40">
        <f t="shared" si="1"/>
        <v>0</v>
      </c>
    </row>
    <row r="63" spans="1:7" x14ac:dyDescent="0.25">
      <c r="A63" s="17" t="s">
        <v>79</v>
      </c>
      <c r="B63" s="17" t="s">
        <v>179</v>
      </c>
      <c r="C63" s="19" t="s">
        <v>129</v>
      </c>
      <c r="D63" s="25"/>
      <c r="E63" s="38">
        <v>16</v>
      </c>
      <c r="F63" s="1">
        <f t="shared" si="9"/>
        <v>12</v>
      </c>
      <c r="G63" s="40">
        <f t="shared" si="1"/>
        <v>0</v>
      </c>
    </row>
    <row r="64" spans="1:7" x14ac:dyDescent="0.25">
      <c r="A64" s="17" t="s">
        <v>80</v>
      </c>
      <c r="B64" s="17" t="s">
        <v>180</v>
      </c>
      <c r="C64" s="19" t="s">
        <v>148</v>
      </c>
      <c r="D64" s="25"/>
      <c r="E64" s="38">
        <v>10</v>
      </c>
      <c r="F64" s="1">
        <f t="shared" si="9"/>
        <v>7.5</v>
      </c>
      <c r="G64" s="40">
        <f t="shared" si="1"/>
        <v>0</v>
      </c>
    </row>
    <row r="65" spans="1:7" x14ac:dyDescent="0.25">
      <c r="A65" s="17" t="s">
        <v>81</v>
      </c>
      <c r="B65" s="17" t="s">
        <v>181</v>
      </c>
      <c r="C65" s="19" t="s">
        <v>129</v>
      </c>
      <c r="D65" s="25"/>
      <c r="E65" s="38">
        <v>16</v>
      </c>
      <c r="F65" s="1">
        <f t="shared" si="9"/>
        <v>12</v>
      </c>
      <c r="G65" s="40">
        <f t="shared" si="1"/>
        <v>0</v>
      </c>
    </row>
    <row r="66" spans="1:7" x14ac:dyDescent="0.25">
      <c r="A66" s="17" t="s">
        <v>66</v>
      </c>
      <c r="B66" s="17" t="s">
        <v>182</v>
      </c>
      <c r="C66" s="19" t="s">
        <v>150</v>
      </c>
      <c r="D66" s="25"/>
      <c r="E66" s="38">
        <v>35</v>
      </c>
      <c r="F66" s="1">
        <f t="shared" si="9"/>
        <v>26.25</v>
      </c>
      <c r="G66" s="40">
        <f t="shared" si="1"/>
        <v>0</v>
      </c>
    </row>
    <row r="67" spans="1:7" x14ac:dyDescent="0.25">
      <c r="A67" s="17"/>
      <c r="B67" s="16" t="s">
        <v>83</v>
      </c>
      <c r="C67" s="16"/>
      <c r="D67" s="19"/>
      <c r="E67" s="38"/>
      <c r="F67" s="1"/>
      <c r="G67" s="40"/>
    </row>
    <row r="68" spans="1:7" x14ac:dyDescent="0.25">
      <c r="A68" s="18" t="s">
        <v>60</v>
      </c>
      <c r="B68" s="17" t="s">
        <v>183</v>
      </c>
      <c r="C68" s="19" t="s">
        <v>149</v>
      </c>
      <c r="D68" s="25"/>
      <c r="E68" s="38">
        <v>5.5</v>
      </c>
      <c r="F68" s="1">
        <f t="shared" ref="F68:F69" si="10">E68-E68*$F$13</f>
        <v>4.125</v>
      </c>
      <c r="G68" s="40">
        <f t="shared" si="1"/>
        <v>0</v>
      </c>
    </row>
    <row r="69" spans="1:7" x14ac:dyDescent="0.25">
      <c r="A69" s="17" t="s">
        <v>61</v>
      </c>
      <c r="B69" s="17" t="s">
        <v>184</v>
      </c>
      <c r="C69" s="19" t="s">
        <v>149</v>
      </c>
      <c r="D69" s="25"/>
      <c r="E69" s="38">
        <v>6.5</v>
      </c>
      <c r="F69" s="1">
        <f t="shared" si="10"/>
        <v>4.875</v>
      </c>
      <c r="G69" s="40">
        <f t="shared" si="1"/>
        <v>0</v>
      </c>
    </row>
    <row r="70" spans="1:7" x14ac:dyDescent="0.25">
      <c r="A70" s="17"/>
      <c r="B70" s="16" t="s">
        <v>85</v>
      </c>
      <c r="C70" s="16"/>
      <c r="D70" s="19"/>
      <c r="E70" s="38"/>
      <c r="F70" s="1"/>
      <c r="G70" s="40"/>
    </row>
    <row r="71" spans="1:7" x14ac:dyDescent="0.25">
      <c r="A71" s="17" t="s">
        <v>57</v>
      </c>
      <c r="B71" s="17" t="s">
        <v>185</v>
      </c>
      <c r="C71" s="19" t="s">
        <v>129</v>
      </c>
      <c r="D71" s="25"/>
      <c r="E71" s="38">
        <v>8</v>
      </c>
      <c r="F71" s="1">
        <f t="shared" ref="F71:F75" si="11">E71-E71*$F$13</f>
        <v>6</v>
      </c>
      <c r="G71" s="40">
        <f t="shared" si="1"/>
        <v>0</v>
      </c>
    </row>
    <row r="72" spans="1:7" x14ac:dyDescent="0.25">
      <c r="A72" s="17" t="s">
        <v>58</v>
      </c>
      <c r="B72" s="17" t="s">
        <v>186</v>
      </c>
      <c r="C72" s="19" t="s">
        <v>149</v>
      </c>
      <c r="D72" s="25"/>
      <c r="E72" s="38">
        <v>11</v>
      </c>
      <c r="F72" s="1">
        <f t="shared" si="11"/>
        <v>8.25</v>
      </c>
      <c r="G72" s="40">
        <f t="shared" si="1"/>
        <v>0</v>
      </c>
    </row>
    <row r="73" spans="1:7" x14ac:dyDescent="0.25">
      <c r="A73" s="17" t="s">
        <v>59</v>
      </c>
      <c r="B73" s="17" t="s">
        <v>187</v>
      </c>
      <c r="C73" s="19" t="s">
        <v>149</v>
      </c>
      <c r="D73" s="25"/>
      <c r="E73" s="38">
        <v>9</v>
      </c>
      <c r="F73" s="1">
        <f t="shared" si="11"/>
        <v>6.75</v>
      </c>
      <c r="G73" s="40">
        <f t="shared" si="1"/>
        <v>0</v>
      </c>
    </row>
    <row r="74" spans="1:7" x14ac:dyDescent="0.25">
      <c r="A74" s="17" t="s">
        <v>125</v>
      </c>
      <c r="B74" s="17" t="s">
        <v>188</v>
      </c>
      <c r="C74" s="19" t="s">
        <v>151</v>
      </c>
      <c r="D74" s="25"/>
      <c r="E74" s="38">
        <v>17</v>
      </c>
      <c r="F74" s="1">
        <f t="shared" si="11"/>
        <v>12.75</v>
      </c>
      <c r="G74" s="40">
        <f t="shared" si="1"/>
        <v>0</v>
      </c>
    </row>
    <row r="75" spans="1:7" x14ac:dyDescent="0.25">
      <c r="A75" s="17" t="s">
        <v>125</v>
      </c>
      <c r="B75" s="17" t="s">
        <v>187</v>
      </c>
      <c r="C75" s="19" t="s">
        <v>152</v>
      </c>
      <c r="D75" s="25"/>
      <c r="E75" s="38">
        <v>31</v>
      </c>
      <c r="F75" s="1">
        <f t="shared" si="11"/>
        <v>23.25</v>
      </c>
      <c r="G75" s="40">
        <f t="shared" si="1"/>
        <v>0</v>
      </c>
    </row>
    <row r="76" spans="1:7" x14ac:dyDescent="0.25">
      <c r="A76" s="17" t="s">
        <v>249</v>
      </c>
      <c r="B76" s="48" t="s">
        <v>252</v>
      </c>
      <c r="C76" s="47" t="s">
        <v>148</v>
      </c>
      <c r="D76" s="25"/>
      <c r="E76" s="38">
        <v>8</v>
      </c>
      <c r="F76" s="1">
        <f t="shared" ref="F76:F78" si="12">E76-E76*$F$13</f>
        <v>6</v>
      </c>
      <c r="G76" s="40">
        <f t="shared" ref="G76:G78" si="13">D76*F76</f>
        <v>0</v>
      </c>
    </row>
    <row r="77" spans="1:7" x14ac:dyDescent="0.25">
      <c r="A77" s="17" t="s">
        <v>250</v>
      </c>
      <c r="B77" s="48" t="s">
        <v>253</v>
      </c>
      <c r="C77" s="47" t="s">
        <v>148</v>
      </c>
      <c r="D77" s="25"/>
      <c r="E77" s="38">
        <v>8</v>
      </c>
      <c r="F77" s="1">
        <f t="shared" si="12"/>
        <v>6</v>
      </c>
      <c r="G77" s="40">
        <f t="shared" si="13"/>
        <v>0</v>
      </c>
    </row>
    <row r="78" spans="1:7" x14ac:dyDescent="0.25">
      <c r="A78" s="17" t="s">
        <v>251</v>
      </c>
      <c r="B78" s="48" t="s">
        <v>254</v>
      </c>
      <c r="C78" s="47" t="s">
        <v>148</v>
      </c>
      <c r="D78" s="25"/>
      <c r="E78" s="38">
        <v>8</v>
      </c>
      <c r="F78" s="1">
        <f t="shared" si="12"/>
        <v>6</v>
      </c>
      <c r="G78" s="40">
        <f t="shared" si="13"/>
        <v>0</v>
      </c>
    </row>
    <row r="79" spans="1:7" x14ac:dyDescent="0.25">
      <c r="A79" s="17"/>
      <c r="B79" s="16" t="s">
        <v>215</v>
      </c>
      <c r="C79" s="16"/>
      <c r="D79" s="19"/>
      <c r="E79" s="38"/>
      <c r="F79" s="1"/>
      <c r="G79" s="40"/>
    </row>
    <row r="80" spans="1:7" x14ac:dyDescent="0.25">
      <c r="A80" s="17"/>
      <c r="B80" s="17" t="s">
        <v>214</v>
      </c>
      <c r="C80" s="19" t="s">
        <v>216</v>
      </c>
      <c r="D80" s="25"/>
      <c r="E80" s="38">
        <v>17</v>
      </c>
      <c r="F80" s="1">
        <f t="shared" ref="F80:F81" si="14">E80-E80*$F$13</f>
        <v>12.75</v>
      </c>
      <c r="G80" s="40">
        <f>D80*F80</f>
        <v>0</v>
      </c>
    </row>
    <row r="81" spans="1:7" x14ac:dyDescent="0.25">
      <c r="A81" s="17"/>
      <c r="B81" s="17" t="s">
        <v>248</v>
      </c>
      <c r="C81" s="19" t="s">
        <v>247</v>
      </c>
      <c r="D81" s="25"/>
      <c r="E81" s="38">
        <v>107.64</v>
      </c>
      <c r="F81" s="1">
        <f t="shared" si="14"/>
        <v>80.73</v>
      </c>
      <c r="G81" s="40">
        <f>D81*F81</f>
        <v>0</v>
      </c>
    </row>
    <row r="82" spans="1:7" x14ac:dyDescent="0.25">
      <c r="A82" s="11" t="s">
        <v>209</v>
      </c>
      <c r="B82" s="35"/>
      <c r="C82" s="29"/>
      <c r="D82" s="30"/>
      <c r="E82" s="31"/>
      <c r="F82" s="5" t="s">
        <v>226</v>
      </c>
      <c r="G82" s="42">
        <f>SUM(G17:G81)</f>
        <v>0</v>
      </c>
    </row>
    <row r="83" spans="1:7" x14ac:dyDescent="0.25">
      <c r="C83" s="29" t="s">
        <v>229</v>
      </c>
      <c r="D83" s="30"/>
      <c r="E83" s="31"/>
      <c r="F83" s="5" t="s">
        <v>228</v>
      </c>
      <c r="G83" s="42">
        <f>'SANS ALCOOL'!G82+'PERMIS EPICERIE'!G42+'PERMIS RESTOS-AUBERGES'!G59</f>
        <v>0</v>
      </c>
    </row>
    <row r="84" spans="1:7" x14ac:dyDescent="0.25">
      <c r="A84" s="29"/>
      <c r="B84" s="29"/>
      <c r="C84" s="29"/>
      <c r="D84" s="30"/>
      <c r="E84" s="31"/>
      <c r="F84" s="5"/>
    </row>
    <row r="85" spans="1:7" x14ac:dyDescent="0.25">
      <c r="A85" s="29"/>
      <c r="B85" s="29"/>
      <c r="C85" s="29"/>
      <c r="D85" s="30"/>
      <c r="E85" s="31"/>
      <c r="F85" s="5"/>
    </row>
    <row r="86" spans="1:7" x14ac:dyDescent="0.25">
      <c r="A86" s="29"/>
      <c r="B86" s="29"/>
      <c r="C86" s="29"/>
      <c r="D86" s="30"/>
      <c r="E86" s="31"/>
      <c r="F86" s="5"/>
    </row>
    <row r="87" spans="1:7" x14ac:dyDescent="0.25">
      <c r="A87" s="29"/>
      <c r="B87" s="29"/>
      <c r="C87" s="29"/>
      <c r="D87" s="30"/>
      <c r="E87" s="31"/>
      <c r="F87" s="5"/>
    </row>
    <row r="88" spans="1:7" x14ac:dyDescent="0.25">
      <c r="A88" s="29"/>
      <c r="B88" s="29"/>
      <c r="C88" s="29"/>
      <c r="D88" s="30"/>
      <c r="F88" s="5"/>
    </row>
    <row r="89" spans="1:7" x14ac:dyDescent="0.25">
      <c r="A89" s="29"/>
      <c r="B89" s="29"/>
      <c r="C89" s="29"/>
      <c r="D89" s="30"/>
      <c r="E89" s="31"/>
      <c r="F89" s="5"/>
    </row>
    <row r="90" spans="1:7" x14ac:dyDescent="0.25">
      <c r="A90" s="29"/>
      <c r="B90" s="29"/>
      <c r="C90" s="29"/>
      <c r="D90" s="30"/>
      <c r="E90" s="31"/>
      <c r="F90" s="5"/>
    </row>
    <row r="91" spans="1:7" x14ac:dyDescent="0.25">
      <c r="A91" s="29"/>
      <c r="B91" s="29"/>
      <c r="C91" s="29"/>
      <c r="D91" s="30"/>
      <c r="E91" s="31"/>
      <c r="F91" s="5"/>
    </row>
    <row r="92" spans="1:7" x14ac:dyDescent="0.25">
      <c r="A92" s="32"/>
      <c r="B92" s="29"/>
      <c r="C92" s="29"/>
      <c r="D92" s="30"/>
      <c r="E92" s="31"/>
      <c r="F92" s="5"/>
    </row>
    <row r="93" spans="1:7" x14ac:dyDescent="0.25">
      <c r="A93" s="29"/>
      <c r="B93" s="29"/>
      <c r="C93" s="29"/>
      <c r="D93" s="30"/>
      <c r="E93" s="31"/>
      <c r="F93" s="5"/>
    </row>
    <row r="94" spans="1:7" x14ac:dyDescent="0.25">
      <c r="A94" s="32"/>
      <c r="B94" s="29"/>
      <c r="C94" s="29"/>
      <c r="D94" s="30"/>
      <c r="E94" s="31"/>
      <c r="F94" s="5"/>
    </row>
  </sheetData>
  <sheetProtection algorithmName="SHA-512" hashValue="ilYrw6T3C7+JxJAU/g2t8DI/sptJoaF9xhMNPXhdpKwWZ7q8T6NEy1BAvCVmPhikocv9fpGX+uxnrlQJRboBlA==" saltValue="V17koAliO5qErwBdJ2MJhw==" spinCount="100000" sheet="1" objects="1" scenarios="1"/>
  <protectedRanges>
    <protectedRange sqref="B82" name="Plage3"/>
    <protectedRange sqref="B10:B13" name="Plage1"/>
    <protectedRange sqref="D17:D81" name="Plage2"/>
  </protectedRanges>
  <phoneticPr fontId="3" type="noConversion"/>
  <hyperlinks>
    <hyperlink ref="B5" r:id="rId1" display="www.charlevoixenligne.com" xr:uid="{B9258E5E-17FE-4103-913A-369CADD28EAE}"/>
    <hyperlink ref="B6" r:id="rId2" xr:uid="{47FF7ED0-C635-4FEF-8AD1-1B8254348936}"/>
  </hyperlinks>
  <pageMargins left="0.25" right="0.25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0A820-3CE9-434F-B658-23C41B5A2822}">
  <dimension ref="A1:G61"/>
  <sheetViews>
    <sheetView workbookViewId="0">
      <selection activeCell="F6" sqref="F6"/>
    </sheetView>
  </sheetViews>
  <sheetFormatPr baseColWidth="10" defaultRowHeight="15" x14ac:dyDescent="0.25"/>
  <cols>
    <col min="1" max="1" width="14" customWidth="1"/>
    <col min="2" max="2" width="22.42578125" customWidth="1"/>
    <col min="3" max="3" width="9.42578125" customWidth="1"/>
    <col min="4" max="4" width="9.28515625" customWidth="1"/>
    <col min="5" max="5" width="13.42578125" customWidth="1"/>
    <col min="6" max="6" width="12.42578125" customWidth="1"/>
  </cols>
  <sheetData>
    <row r="1" spans="1:7" x14ac:dyDescent="0.25">
      <c r="B1" s="8" t="s">
        <v>210</v>
      </c>
      <c r="C1" s="8"/>
      <c r="D1" s="8"/>
    </row>
    <row r="2" spans="1:7" x14ac:dyDescent="0.25">
      <c r="B2" s="8" t="s">
        <v>0</v>
      </c>
      <c r="C2" s="8"/>
      <c r="D2" s="8"/>
    </row>
    <row r="3" spans="1:7" x14ac:dyDescent="0.25">
      <c r="B3" s="8" t="s">
        <v>1</v>
      </c>
      <c r="C3" s="8"/>
      <c r="D3" s="8"/>
    </row>
    <row r="4" spans="1:7" x14ac:dyDescent="0.25">
      <c r="B4" s="8" t="s">
        <v>2</v>
      </c>
      <c r="C4" s="8"/>
      <c r="D4" s="8"/>
    </row>
    <row r="5" spans="1:7" x14ac:dyDescent="0.25">
      <c r="B5" s="6" t="s">
        <v>3</v>
      </c>
      <c r="C5" s="6"/>
      <c r="D5" s="6"/>
    </row>
    <row r="6" spans="1:7" x14ac:dyDescent="0.25">
      <c r="B6" s="6" t="s">
        <v>4</v>
      </c>
      <c r="C6" s="6"/>
      <c r="D6" s="8"/>
    </row>
    <row r="7" spans="1:7" x14ac:dyDescent="0.25">
      <c r="B7" s="6"/>
      <c r="C7" s="6"/>
      <c r="D7" s="8"/>
    </row>
    <row r="8" spans="1:7" x14ac:dyDescent="0.25">
      <c r="B8" s="20" t="s">
        <v>236</v>
      </c>
      <c r="C8" s="6"/>
      <c r="D8" s="8"/>
    </row>
    <row r="9" spans="1:7" x14ac:dyDescent="0.25">
      <c r="B9" s="9"/>
      <c r="C9" s="9"/>
      <c r="D9" s="9"/>
    </row>
    <row r="10" spans="1:7" x14ac:dyDescent="0.25">
      <c r="A10" s="10" t="s">
        <v>5</v>
      </c>
      <c r="B10" s="21"/>
      <c r="C10" s="11"/>
      <c r="D10" s="11"/>
    </row>
    <row r="11" spans="1:7" x14ac:dyDescent="0.25">
      <c r="A11" s="12" t="s">
        <v>67</v>
      </c>
      <c r="B11" s="22"/>
      <c r="C11" s="11"/>
      <c r="D11" s="11"/>
    </row>
    <row r="12" spans="1:7" x14ac:dyDescent="0.25">
      <c r="A12" s="12" t="s">
        <v>213</v>
      </c>
      <c r="B12" s="22"/>
      <c r="C12" s="11"/>
      <c r="D12" s="11" t="s">
        <v>230</v>
      </c>
    </row>
    <row r="13" spans="1:7" x14ac:dyDescent="0.25">
      <c r="B13" s="23"/>
      <c r="E13" s="13" t="s">
        <v>6</v>
      </c>
      <c r="F13" s="14">
        <v>0.25</v>
      </c>
    </row>
    <row r="14" spans="1:7" x14ac:dyDescent="0.25">
      <c r="A14" s="15" t="s">
        <v>7</v>
      </c>
      <c r="B14" s="15" t="s">
        <v>8</v>
      </c>
      <c r="C14" s="16" t="s">
        <v>131</v>
      </c>
      <c r="D14" s="15" t="s">
        <v>9</v>
      </c>
      <c r="E14" s="16" t="s">
        <v>10</v>
      </c>
      <c r="F14" s="16" t="s">
        <v>11</v>
      </c>
      <c r="G14" s="16" t="s">
        <v>226</v>
      </c>
    </row>
    <row r="15" spans="1:7" x14ac:dyDescent="0.25">
      <c r="A15" s="15"/>
      <c r="B15" s="15" t="s">
        <v>12</v>
      </c>
      <c r="C15" s="15"/>
      <c r="D15" s="15"/>
      <c r="E15" s="16" t="s">
        <v>68</v>
      </c>
      <c r="F15" s="16" t="s">
        <v>68</v>
      </c>
      <c r="G15" s="3"/>
    </row>
    <row r="16" spans="1:7" x14ac:dyDescent="0.25">
      <c r="A16" s="17"/>
      <c r="B16" s="16" t="s">
        <v>87</v>
      </c>
      <c r="C16" s="16"/>
      <c r="D16" s="15"/>
      <c r="E16" s="1"/>
      <c r="F16" s="1"/>
      <c r="G16" s="3"/>
    </row>
    <row r="17" spans="1:7" x14ac:dyDescent="0.25">
      <c r="A17" s="17" t="s">
        <v>88</v>
      </c>
      <c r="B17" s="18" t="s">
        <v>132</v>
      </c>
      <c r="C17" s="19" t="s">
        <v>127</v>
      </c>
      <c r="D17" s="24"/>
      <c r="E17" s="7">
        <v>17.399999999999999</v>
      </c>
      <c r="F17" s="1">
        <f t="shared" ref="F17:F40" si="0">E17-E17*$F$13</f>
        <v>13.049999999999999</v>
      </c>
      <c r="G17" s="40">
        <f>D17*F17</f>
        <v>0</v>
      </c>
    </row>
    <row r="18" spans="1:7" x14ac:dyDescent="0.25">
      <c r="A18" s="17" t="s">
        <v>35</v>
      </c>
      <c r="B18" s="17" t="s">
        <v>133</v>
      </c>
      <c r="C18" s="19" t="s">
        <v>128</v>
      </c>
      <c r="D18" s="25"/>
      <c r="E18" s="7">
        <v>14.79</v>
      </c>
      <c r="F18" s="1">
        <f t="shared" ref="F18" si="1">E18-E18*$F$13</f>
        <v>11.092499999999999</v>
      </c>
      <c r="G18" s="40">
        <f t="shared" ref="G18:G40" si="2">D18*F18</f>
        <v>0</v>
      </c>
    </row>
    <row r="19" spans="1:7" x14ac:dyDescent="0.25">
      <c r="A19" s="17" t="s">
        <v>34</v>
      </c>
      <c r="B19" s="17" t="s">
        <v>134</v>
      </c>
      <c r="C19" s="19" t="s">
        <v>127</v>
      </c>
      <c r="D19" s="25"/>
      <c r="E19" s="7">
        <v>21.74</v>
      </c>
      <c r="F19" s="1">
        <f>E19-E19*$F$13</f>
        <v>16.305</v>
      </c>
      <c r="G19" s="40">
        <f t="shared" si="2"/>
        <v>0</v>
      </c>
    </row>
    <row r="20" spans="1:7" x14ac:dyDescent="0.25">
      <c r="A20" s="17" t="s">
        <v>33</v>
      </c>
      <c r="B20" s="17" t="s">
        <v>135</v>
      </c>
      <c r="C20" s="19" t="s">
        <v>128</v>
      </c>
      <c r="D20" s="25"/>
      <c r="E20" s="7">
        <v>14.79</v>
      </c>
      <c r="F20" s="1">
        <f t="shared" ref="F20" si="3">E20-E20*$F$13</f>
        <v>11.092499999999999</v>
      </c>
      <c r="G20" s="40">
        <f t="shared" si="2"/>
        <v>0</v>
      </c>
    </row>
    <row r="21" spans="1:7" x14ac:dyDescent="0.25">
      <c r="A21" s="17" t="s">
        <v>32</v>
      </c>
      <c r="B21" s="17" t="s">
        <v>135</v>
      </c>
      <c r="C21" s="19" t="s">
        <v>127</v>
      </c>
      <c r="D21" s="25"/>
      <c r="E21" s="7">
        <v>21.74</v>
      </c>
      <c r="F21" s="1">
        <f>E21-E21*$F$13</f>
        <v>16.305</v>
      </c>
      <c r="G21" s="40">
        <f t="shared" ref="G21" si="4">D21*F21</f>
        <v>0</v>
      </c>
    </row>
    <row r="22" spans="1:7" x14ac:dyDescent="0.25">
      <c r="A22" s="17" t="s">
        <v>234</v>
      </c>
      <c r="B22" s="17" t="s">
        <v>233</v>
      </c>
      <c r="C22" s="19" t="s">
        <v>127</v>
      </c>
      <c r="D22" s="25"/>
      <c r="E22" s="7">
        <v>24.35</v>
      </c>
      <c r="F22" s="1">
        <f>E22-E22*$F$13</f>
        <v>18.262500000000003</v>
      </c>
      <c r="G22" s="40">
        <f t="shared" si="2"/>
        <v>0</v>
      </c>
    </row>
    <row r="23" spans="1:7" x14ac:dyDescent="0.25">
      <c r="A23" s="17" t="s">
        <v>39</v>
      </c>
      <c r="B23" s="17" t="s">
        <v>136</v>
      </c>
      <c r="C23" s="19" t="s">
        <v>128</v>
      </c>
      <c r="D23" s="25"/>
      <c r="E23" s="7">
        <v>14.79</v>
      </c>
      <c r="F23" s="1">
        <f t="shared" ref="F23" si="5">E23-E23*$F$13</f>
        <v>11.092499999999999</v>
      </c>
      <c r="G23" s="40">
        <f t="shared" si="2"/>
        <v>0</v>
      </c>
    </row>
    <row r="24" spans="1:7" x14ac:dyDescent="0.25">
      <c r="A24" s="17" t="s">
        <v>38</v>
      </c>
      <c r="B24" s="17" t="s">
        <v>136</v>
      </c>
      <c r="C24" s="19" t="s">
        <v>127</v>
      </c>
      <c r="D24" s="25"/>
      <c r="E24" s="7">
        <v>21.74</v>
      </c>
      <c r="F24" s="1">
        <f>E24-E24*$F$13</f>
        <v>16.305</v>
      </c>
      <c r="G24" s="40">
        <f t="shared" si="2"/>
        <v>0</v>
      </c>
    </row>
    <row r="25" spans="1:7" x14ac:dyDescent="0.25">
      <c r="A25" s="17" t="s">
        <v>37</v>
      </c>
      <c r="B25" s="17" t="s">
        <v>137</v>
      </c>
      <c r="C25" s="19" t="s">
        <v>128</v>
      </c>
      <c r="D25" s="25"/>
      <c r="E25" s="7">
        <v>14.79</v>
      </c>
      <c r="F25" s="1">
        <f t="shared" ref="F25" si="6">E25-E25*$F$13</f>
        <v>11.092499999999999</v>
      </c>
      <c r="G25" s="40">
        <f t="shared" si="2"/>
        <v>0</v>
      </c>
    </row>
    <row r="26" spans="1:7" x14ac:dyDescent="0.25">
      <c r="A26" s="17" t="s">
        <v>36</v>
      </c>
      <c r="B26" s="17" t="s">
        <v>137</v>
      </c>
      <c r="C26" s="19" t="s">
        <v>127</v>
      </c>
      <c r="D26" s="25"/>
      <c r="E26" s="7">
        <v>21.74</v>
      </c>
      <c r="F26" s="1">
        <f>E26-E26*$F$13</f>
        <v>16.305</v>
      </c>
      <c r="G26" s="40">
        <f t="shared" si="2"/>
        <v>0</v>
      </c>
    </row>
    <row r="27" spans="1:7" x14ac:dyDescent="0.25">
      <c r="A27" s="17" t="s">
        <v>24</v>
      </c>
      <c r="B27" s="17" t="s">
        <v>139</v>
      </c>
      <c r="C27" s="19" t="s">
        <v>126</v>
      </c>
      <c r="D27" s="25"/>
      <c r="E27" s="2">
        <v>8.6999999999999993</v>
      </c>
      <c r="F27" s="1">
        <f t="shared" ref="F27" si="7">E27-E27*$F$13</f>
        <v>6.5249999999999995</v>
      </c>
      <c r="G27" s="40">
        <f t="shared" si="2"/>
        <v>0</v>
      </c>
    </row>
    <row r="28" spans="1:7" x14ac:dyDescent="0.25">
      <c r="A28" s="17" t="s">
        <v>23</v>
      </c>
      <c r="B28" s="17" t="s">
        <v>138</v>
      </c>
      <c r="C28" s="19" t="s">
        <v>127</v>
      </c>
      <c r="D28" s="25"/>
      <c r="E28" s="2">
        <v>17.399999999999999</v>
      </c>
      <c r="F28" s="1">
        <f>E28-E28*$F$13</f>
        <v>13.049999999999999</v>
      </c>
      <c r="G28" s="40">
        <f t="shared" si="2"/>
        <v>0</v>
      </c>
    </row>
    <row r="29" spans="1:7" x14ac:dyDescent="0.25">
      <c r="A29" s="17" t="s">
        <v>20</v>
      </c>
      <c r="B29" s="17" t="s">
        <v>140</v>
      </c>
      <c r="C29" s="19" t="s">
        <v>126</v>
      </c>
      <c r="D29" s="25"/>
      <c r="E29" s="2">
        <v>10.44</v>
      </c>
      <c r="F29" s="1">
        <f t="shared" ref="F29" si="8">E29-E29*$F$13</f>
        <v>7.83</v>
      </c>
      <c r="G29" s="40">
        <f t="shared" si="2"/>
        <v>0</v>
      </c>
    </row>
    <row r="30" spans="1:7" x14ac:dyDescent="0.25">
      <c r="A30" s="17" t="s">
        <v>19</v>
      </c>
      <c r="B30" s="17" t="s">
        <v>140</v>
      </c>
      <c r="C30" s="19" t="s">
        <v>127</v>
      </c>
      <c r="D30" s="25"/>
      <c r="E30" s="2">
        <v>21.74</v>
      </c>
      <c r="F30" s="1">
        <f t="shared" si="0"/>
        <v>16.305</v>
      </c>
      <c r="G30" s="40">
        <f t="shared" si="2"/>
        <v>0</v>
      </c>
    </row>
    <row r="31" spans="1:7" x14ac:dyDescent="0.25">
      <c r="A31" s="17" t="s">
        <v>26</v>
      </c>
      <c r="B31" s="17" t="s">
        <v>141</v>
      </c>
      <c r="C31" s="19" t="s">
        <v>126</v>
      </c>
      <c r="D31" s="25"/>
      <c r="E31" s="7">
        <v>10.44</v>
      </c>
      <c r="F31" s="1">
        <f t="shared" ref="F31" si="9">E31-E31*$F$13</f>
        <v>7.83</v>
      </c>
      <c r="G31" s="40">
        <f t="shared" si="2"/>
        <v>0</v>
      </c>
    </row>
    <row r="32" spans="1:7" x14ac:dyDescent="0.25">
      <c r="A32" s="17" t="s">
        <v>25</v>
      </c>
      <c r="B32" s="17" t="s">
        <v>141</v>
      </c>
      <c r="C32" s="19" t="s">
        <v>127</v>
      </c>
      <c r="D32" s="25"/>
      <c r="E32" s="2">
        <v>21.74</v>
      </c>
      <c r="F32" s="1">
        <f>E32-E32*$F$13</f>
        <v>16.305</v>
      </c>
      <c r="G32" s="40">
        <f t="shared" si="2"/>
        <v>0</v>
      </c>
    </row>
    <row r="33" spans="1:7" x14ac:dyDescent="0.25">
      <c r="A33" s="17" t="s">
        <v>22</v>
      </c>
      <c r="B33" s="17" t="s">
        <v>225</v>
      </c>
      <c r="C33" s="19" t="s">
        <v>126</v>
      </c>
      <c r="D33" s="25"/>
      <c r="E33" s="2">
        <v>10.44</v>
      </c>
      <c r="F33" s="1">
        <f t="shared" ref="F33" si="10">E33-E33*$F$13</f>
        <v>7.83</v>
      </c>
      <c r="G33" s="40">
        <f t="shared" si="2"/>
        <v>0</v>
      </c>
    </row>
    <row r="34" spans="1:7" x14ac:dyDescent="0.25">
      <c r="A34" s="17" t="s">
        <v>21</v>
      </c>
      <c r="B34" s="17" t="s">
        <v>225</v>
      </c>
      <c r="C34" s="19" t="s">
        <v>127</v>
      </c>
      <c r="D34" s="25"/>
      <c r="E34" s="2">
        <v>21.74</v>
      </c>
      <c r="F34" s="1">
        <f>E34-E34*$F$13</f>
        <v>16.305</v>
      </c>
      <c r="G34" s="40">
        <f t="shared" si="2"/>
        <v>0</v>
      </c>
    </row>
    <row r="35" spans="1:7" x14ac:dyDescent="0.25">
      <c r="A35" s="17" t="s">
        <v>29</v>
      </c>
      <c r="B35" s="17" t="s">
        <v>142</v>
      </c>
      <c r="C35" s="19" t="s">
        <v>130</v>
      </c>
      <c r="D35" s="25"/>
      <c r="E35" s="7">
        <v>17.399999999999999</v>
      </c>
      <c r="F35" s="1">
        <f t="shared" ref="F35:F36" si="11">E35-E35*$F$13</f>
        <v>13.049999999999999</v>
      </c>
      <c r="G35" s="40">
        <f t="shared" si="2"/>
        <v>0</v>
      </c>
    </row>
    <row r="36" spans="1:7" x14ac:dyDescent="0.25">
      <c r="A36" s="17" t="s">
        <v>31</v>
      </c>
      <c r="B36" s="17" t="s">
        <v>142</v>
      </c>
      <c r="C36" s="19" t="s">
        <v>128</v>
      </c>
      <c r="D36" s="25"/>
      <c r="E36" s="7">
        <v>21.74</v>
      </c>
      <c r="F36" s="1">
        <f t="shared" si="11"/>
        <v>16.305</v>
      </c>
      <c r="G36" s="40">
        <f t="shared" si="2"/>
        <v>0</v>
      </c>
    </row>
    <row r="37" spans="1:7" x14ac:dyDescent="0.25">
      <c r="A37" s="17" t="s">
        <v>30</v>
      </c>
      <c r="B37" s="17" t="s">
        <v>143</v>
      </c>
      <c r="C37" s="19" t="s">
        <v>129</v>
      </c>
      <c r="D37" s="25"/>
      <c r="E37" s="7">
        <v>26.09</v>
      </c>
      <c r="F37" s="1">
        <f>E37-E37*$F$13</f>
        <v>19.567499999999999</v>
      </c>
      <c r="G37" s="40">
        <f t="shared" si="2"/>
        <v>0</v>
      </c>
    </row>
    <row r="38" spans="1:7" x14ac:dyDescent="0.25">
      <c r="A38" s="17" t="s">
        <v>27</v>
      </c>
      <c r="B38" s="17" t="s">
        <v>144</v>
      </c>
      <c r="C38" s="19" t="s">
        <v>130</v>
      </c>
      <c r="D38" s="25"/>
      <c r="E38" s="7">
        <v>19.13</v>
      </c>
      <c r="F38" s="1">
        <f t="shared" si="0"/>
        <v>14.3475</v>
      </c>
      <c r="G38" s="40">
        <f t="shared" si="2"/>
        <v>0</v>
      </c>
    </row>
    <row r="39" spans="1:7" x14ac:dyDescent="0.25">
      <c r="A39" s="17" t="s">
        <v>70</v>
      </c>
      <c r="B39" s="17" t="s">
        <v>145</v>
      </c>
      <c r="C39" s="19" t="s">
        <v>128</v>
      </c>
      <c r="D39" s="25"/>
      <c r="E39" s="7">
        <v>24.35</v>
      </c>
      <c r="F39" s="1">
        <f t="shared" si="0"/>
        <v>18.262500000000003</v>
      </c>
      <c r="G39" s="40">
        <f t="shared" si="2"/>
        <v>0</v>
      </c>
    </row>
    <row r="40" spans="1:7" x14ac:dyDescent="0.25">
      <c r="A40" s="17" t="s">
        <v>28</v>
      </c>
      <c r="B40" s="17" t="s">
        <v>146</v>
      </c>
      <c r="C40" s="19" t="s">
        <v>129</v>
      </c>
      <c r="D40" s="25"/>
      <c r="E40" s="7">
        <v>27.83</v>
      </c>
      <c r="F40" s="1">
        <f t="shared" si="0"/>
        <v>20.872499999999999</v>
      </c>
      <c r="G40" s="40">
        <f t="shared" si="2"/>
        <v>0</v>
      </c>
    </row>
    <row r="41" spans="1:7" x14ac:dyDescent="0.25">
      <c r="A41" s="43" t="s">
        <v>231</v>
      </c>
      <c r="B41" s="17" t="s">
        <v>146</v>
      </c>
      <c r="C41" s="19" t="s">
        <v>232</v>
      </c>
      <c r="D41" s="25"/>
      <c r="E41" s="7">
        <v>269.62</v>
      </c>
      <c r="F41" s="1">
        <f t="shared" ref="F41" si="12">E41-E41*$F$13</f>
        <v>202.215</v>
      </c>
      <c r="G41" s="40">
        <f t="shared" ref="G41" si="13">D41*F41</f>
        <v>0</v>
      </c>
    </row>
    <row r="42" spans="1:7" x14ac:dyDescent="0.25">
      <c r="A42" s="11" t="s">
        <v>209</v>
      </c>
      <c r="B42" s="35"/>
      <c r="C42" s="34"/>
      <c r="D42" s="11"/>
      <c r="E42" s="36"/>
      <c r="F42" s="5" t="s">
        <v>226</v>
      </c>
      <c r="G42" s="42">
        <f>SUM(G17:G40)</f>
        <v>0</v>
      </c>
    </row>
    <row r="43" spans="1:7" x14ac:dyDescent="0.25">
      <c r="A43" s="29"/>
      <c r="C43" s="29" t="s">
        <v>229</v>
      </c>
      <c r="D43" s="29"/>
      <c r="E43" s="33"/>
      <c r="F43" s="5" t="s">
        <v>227</v>
      </c>
      <c r="G43" s="42">
        <f>'SANS ALCOOL'!G82+'PERMIS EPICERIE'!G42+'PERMIS RESTOS-AUBERGES'!G59</f>
        <v>0</v>
      </c>
    </row>
    <row r="49" spans="1:6" x14ac:dyDescent="0.25">
      <c r="A49" s="29"/>
      <c r="B49" s="29"/>
      <c r="C49" s="29"/>
      <c r="D49" s="29"/>
      <c r="E49" s="33"/>
      <c r="F49" s="5"/>
    </row>
    <row r="50" spans="1:6" x14ac:dyDescent="0.25">
      <c r="A50" s="29"/>
      <c r="B50" s="29"/>
      <c r="C50" s="29"/>
      <c r="D50" s="29"/>
      <c r="E50" s="33"/>
      <c r="F50" s="5"/>
    </row>
    <row r="51" spans="1:6" x14ac:dyDescent="0.25">
      <c r="A51" s="29"/>
      <c r="B51" s="29"/>
      <c r="C51" s="29"/>
      <c r="D51" s="29"/>
      <c r="E51" s="33"/>
      <c r="F51" s="5"/>
    </row>
    <row r="52" spans="1:6" x14ac:dyDescent="0.25">
      <c r="A52" s="29"/>
      <c r="B52" s="29"/>
      <c r="C52" s="29"/>
      <c r="D52" s="29"/>
      <c r="E52" s="33"/>
      <c r="F52" s="5"/>
    </row>
    <row r="53" spans="1:6" x14ac:dyDescent="0.25">
      <c r="A53" s="29"/>
      <c r="B53" s="29"/>
      <c r="C53" s="29"/>
      <c r="D53" s="29"/>
      <c r="E53" s="33"/>
      <c r="F53" s="5"/>
    </row>
    <row r="54" spans="1:6" x14ac:dyDescent="0.25">
      <c r="A54" s="29"/>
      <c r="B54" s="29"/>
      <c r="C54" s="29"/>
      <c r="D54" s="29"/>
      <c r="E54" s="33"/>
      <c r="F54" s="5"/>
    </row>
    <row r="55" spans="1:6" x14ac:dyDescent="0.25">
      <c r="A55" s="29"/>
      <c r="B55" s="29"/>
      <c r="C55" s="29"/>
      <c r="D55" s="29"/>
      <c r="E55" s="33"/>
      <c r="F55" s="5"/>
    </row>
    <row r="56" spans="1:6" x14ac:dyDescent="0.25">
      <c r="A56" s="29"/>
      <c r="B56" s="29"/>
      <c r="C56" s="29"/>
      <c r="D56" s="29"/>
      <c r="E56" s="33"/>
      <c r="F56" s="5"/>
    </row>
    <row r="57" spans="1:6" x14ac:dyDescent="0.25">
      <c r="A57" s="29"/>
      <c r="B57" s="29"/>
      <c r="C57" s="29"/>
      <c r="D57" s="29"/>
      <c r="E57" s="33"/>
      <c r="F57" s="5"/>
    </row>
    <row r="58" spans="1:6" x14ac:dyDescent="0.25">
      <c r="A58" s="29"/>
      <c r="B58" s="29"/>
      <c r="C58" s="29"/>
      <c r="D58" s="29"/>
      <c r="E58" s="33"/>
      <c r="F58" s="5"/>
    </row>
    <row r="59" spans="1:6" x14ac:dyDescent="0.25">
      <c r="A59" s="29"/>
      <c r="B59" s="29"/>
      <c r="C59" s="29"/>
      <c r="D59" s="29"/>
      <c r="E59" s="33"/>
      <c r="F59" s="5"/>
    </row>
    <row r="60" spans="1:6" x14ac:dyDescent="0.25">
      <c r="A60" s="29"/>
      <c r="B60" s="29"/>
      <c r="C60" s="29"/>
      <c r="D60" s="29"/>
      <c r="E60" s="33"/>
      <c r="F60" s="5"/>
    </row>
    <row r="61" spans="1:6" x14ac:dyDescent="0.25">
      <c r="A61" s="29"/>
      <c r="B61" s="29"/>
      <c r="C61" s="29"/>
      <c r="D61" s="29"/>
      <c r="E61" s="33"/>
      <c r="F61" s="5"/>
    </row>
  </sheetData>
  <sheetProtection algorithmName="SHA-512" hashValue="5jRUP5gY3tY6Gz6GbZ5y1YQqbs0rHt6yTHHCaKhZ6ZftD7719zYCFU/e9TicAubS1wsXwbp+JVB/5CdfmYEb1A==" saltValue="IOf0fOiLhTKn8uKNtNeP9g==" spinCount="100000" sheet="1" objects="1" scenarios="1"/>
  <protectedRanges>
    <protectedRange sqref="B42" name="Plage3"/>
    <protectedRange sqref="B10:B13" name="Plage1"/>
    <protectedRange sqref="D17:D41" name="Plage2"/>
  </protectedRanges>
  <phoneticPr fontId="3" type="noConversion"/>
  <hyperlinks>
    <hyperlink ref="B5" r:id="rId1" display="www.charlevoixenligne.com" xr:uid="{BB0BFFBF-73CE-466C-8219-8176A3909592}"/>
    <hyperlink ref="B6" r:id="rId2" xr:uid="{14290BB2-20FF-4EAF-80CA-277ED8B189F8}"/>
  </hyperlinks>
  <pageMargins left="0.25" right="0.25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9C01D-928E-4125-AF05-B314343C7685}">
  <dimension ref="A1:G61"/>
  <sheetViews>
    <sheetView tabSelected="1" zoomScaleNormal="100" workbookViewId="0">
      <selection activeCell="F4" sqref="F4"/>
    </sheetView>
  </sheetViews>
  <sheetFormatPr baseColWidth="10" defaultRowHeight="15" x14ac:dyDescent="0.25"/>
  <cols>
    <col min="1" max="1" width="14" customWidth="1"/>
    <col min="2" max="2" width="25.140625" customWidth="1"/>
    <col min="3" max="3" width="9.42578125" customWidth="1"/>
    <col min="4" max="4" width="9.28515625" style="28" customWidth="1"/>
    <col min="5" max="5" width="13.42578125" customWidth="1"/>
    <col min="6" max="6" width="12.42578125" customWidth="1"/>
  </cols>
  <sheetData>
    <row r="1" spans="1:7" x14ac:dyDescent="0.25">
      <c r="B1" s="8" t="s">
        <v>210</v>
      </c>
      <c r="C1" s="8"/>
      <c r="D1" s="8"/>
    </row>
    <row r="2" spans="1:7" x14ac:dyDescent="0.25">
      <c r="B2" s="8" t="s">
        <v>0</v>
      </c>
      <c r="C2" s="8"/>
      <c r="D2" s="8"/>
    </row>
    <row r="3" spans="1:7" x14ac:dyDescent="0.25">
      <c r="B3" s="8" t="s">
        <v>1</v>
      </c>
      <c r="C3" s="8"/>
      <c r="D3" s="8"/>
    </row>
    <row r="4" spans="1:7" x14ac:dyDescent="0.25">
      <c r="B4" s="8" t="s">
        <v>2</v>
      </c>
      <c r="C4" s="8"/>
      <c r="D4" s="8"/>
    </row>
    <row r="5" spans="1:7" x14ac:dyDescent="0.25">
      <c r="B5" s="6" t="s">
        <v>3</v>
      </c>
      <c r="C5" s="6"/>
      <c r="D5" s="6"/>
    </row>
    <row r="6" spans="1:7" x14ac:dyDescent="0.25">
      <c r="B6" s="6" t="s">
        <v>4</v>
      </c>
      <c r="C6" s="6"/>
      <c r="D6" s="8"/>
    </row>
    <row r="7" spans="1:7" x14ac:dyDescent="0.25">
      <c r="B7" s="6"/>
      <c r="C7" s="6"/>
      <c r="D7" s="8"/>
    </row>
    <row r="8" spans="1:7" x14ac:dyDescent="0.25">
      <c r="B8" s="20" t="s">
        <v>237</v>
      </c>
      <c r="C8" s="6"/>
      <c r="D8" s="8"/>
    </row>
    <row r="9" spans="1:7" x14ac:dyDescent="0.25">
      <c r="B9" s="9"/>
      <c r="C9" s="9"/>
      <c r="D9" s="8"/>
    </row>
    <row r="10" spans="1:7" x14ac:dyDescent="0.25">
      <c r="A10" s="10" t="s">
        <v>5</v>
      </c>
      <c r="B10" s="21"/>
      <c r="C10" s="11"/>
      <c r="D10" s="34"/>
    </row>
    <row r="11" spans="1:7" x14ac:dyDescent="0.25">
      <c r="A11" s="12" t="s">
        <v>67</v>
      </c>
      <c r="B11" s="22"/>
      <c r="C11" s="11"/>
      <c r="D11" s="34"/>
    </row>
    <row r="12" spans="1:7" x14ac:dyDescent="0.25">
      <c r="A12" s="12" t="s">
        <v>213</v>
      </c>
      <c r="B12" s="22"/>
      <c r="C12" s="11"/>
      <c r="D12" s="11" t="s">
        <v>230</v>
      </c>
    </row>
    <row r="13" spans="1:7" x14ac:dyDescent="0.25">
      <c r="B13" s="23"/>
      <c r="E13" s="13" t="s">
        <v>6</v>
      </c>
      <c r="F13" s="14">
        <v>0.25</v>
      </c>
    </row>
    <row r="14" spans="1:7" x14ac:dyDescent="0.25">
      <c r="A14" s="15" t="s">
        <v>7</v>
      </c>
      <c r="B14" s="15" t="s">
        <v>8</v>
      </c>
      <c r="C14" s="16" t="s">
        <v>131</v>
      </c>
      <c r="D14" s="16" t="s">
        <v>9</v>
      </c>
      <c r="E14" s="16" t="s">
        <v>10</v>
      </c>
      <c r="F14" s="16" t="s">
        <v>11</v>
      </c>
      <c r="G14" s="16" t="s">
        <v>226</v>
      </c>
    </row>
    <row r="15" spans="1:7" x14ac:dyDescent="0.25">
      <c r="A15" s="15"/>
      <c r="B15" s="15" t="s">
        <v>12</v>
      </c>
      <c r="C15" s="16"/>
      <c r="D15" s="16"/>
      <c r="E15" s="16" t="s">
        <v>68</v>
      </c>
      <c r="F15" s="16" t="s">
        <v>68</v>
      </c>
      <c r="G15" s="3"/>
    </row>
    <row r="16" spans="1:7" x14ac:dyDescent="0.25">
      <c r="A16" s="15"/>
      <c r="B16" s="16" t="s">
        <v>91</v>
      </c>
      <c r="C16" s="16"/>
      <c r="D16" s="16"/>
      <c r="E16" s="16"/>
      <c r="F16" s="16"/>
      <c r="G16" s="3"/>
    </row>
    <row r="17" spans="1:7" x14ac:dyDescent="0.25">
      <c r="A17" s="17" t="s">
        <v>122</v>
      </c>
      <c r="B17" s="17" t="s">
        <v>190</v>
      </c>
      <c r="C17" s="19" t="s">
        <v>127</v>
      </c>
      <c r="D17" s="25"/>
      <c r="E17" s="7">
        <v>24.35</v>
      </c>
      <c r="F17" s="1">
        <f>E17-E17*$F$13</f>
        <v>18.262500000000003</v>
      </c>
      <c r="G17" s="40">
        <f>D17*F17</f>
        <v>0</v>
      </c>
    </row>
    <row r="18" spans="1:7" x14ac:dyDescent="0.25">
      <c r="A18" s="17" t="s">
        <v>92</v>
      </c>
      <c r="B18" s="17" t="s">
        <v>189</v>
      </c>
      <c r="C18" s="19" t="s">
        <v>127</v>
      </c>
      <c r="D18" s="25"/>
      <c r="E18" s="7">
        <v>17.399999999999999</v>
      </c>
      <c r="F18" s="1">
        <f t="shared" ref="F18:F54" si="0">E18-E18*$F$13</f>
        <v>13.049999999999999</v>
      </c>
      <c r="G18" s="40">
        <f t="shared" ref="G18:G58" si="1">D18*F18</f>
        <v>0</v>
      </c>
    </row>
    <row r="19" spans="1:7" x14ac:dyDescent="0.25">
      <c r="A19" s="17" t="s">
        <v>93</v>
      </c>
      <c r="B19" s="17" t="s">
        <v>191</v>
      </c>
      <c r="C19" s="19" t="s">
        <v>127</v>
      </c>
      <c r="D19" s="25"/>
      <c r="E19" s="7">
        <v>17.399999999999999</v>
      </c>
      <c r="F19" s="1">
        <f t="shared" si="0"/>
        <v>13.049999999999999</v>
      </c>
      <c r="G19" s="40">
        <f t="shared" si="1"/>
        <v>0</v>
      </c>
    </row>
    <row r="20" spans="1:7" x14ac:dyDescent="0.25">
      <c r="A20" s="17"/>
      <c r="B20" s="16" t="s">
        <v>208</v>
      </c>
      <c r="C20" s="16"/>
      <c r="D20" s="19"/>
      <c r="E20" s="7"/>
      <c r="F20" s="1"/>
      <c r="G20" s="40"/>
    </row>
    <row r="21" spans="1:7" x14ac:dyDescent="0.25">
      <c r="A21" s="17" t="s">
        <v>123</v>
      </c>
      <c r="B21" s="17" t="s">
        <v>193</v>
      </c>
      <c r="C21" s="19" t="s">
        <v>128</v>
      </c>
      <c r="D21" s="25"/>
      <c r="E21" s="7">
        <f>21/1.14975</f>
        <v>18.264840182648403</v>
      </c>
      <c r="F21" s="1">
        <f>E21-E21*$F$13</f>
        <v>13.698630136986303</v>
      </c>
      <c r="G21" s="40">
        <f t="shared" si="1"/>
        <v>0</v>
      </c>
    </row>
    <row r="22" spans="1:7" x14ac:dyDescent="0.25">
      <c r="A22" s="17" t="s">
        <v>124</v>
      </c>
      <c r="B22" s="17" t="s">
        <v>194</v>
      </c>
      <c r="C22" s="19" t="s">
        <v>129</v>
      </c>
      <c r="D22" s="25"/>
      <c r="E22" s="7">
        <f>25/1.14975</f>
        <v>21.743857360295717</v>
      </c>
      <c r="F22" s="1">
        <f>E22-E22*$F$13</f>
        <v>16.307893020221787</v>
      </c>
      <c r="G22" s="40">
        <f t="shared" si="1"/>
        <v>0</v>
      </c>
    </row>
    <row r="23" spans="1:7" x14ac:dyDescent="0.25">
      <c r="A23" s="17" t="s">
        <v>94</v>
      </c>
      <c r="B23" s="17" t="s">
        <v>195</v>
      </c>
      <c r="C23" s="19" t="s">
        <v>128</v>
      </c>
      <c r="D23" s="25"/>
      <c r="E23" s="7">
        <f>21/1.14975</f>
        <v>18.264840182648403</v>
      </c>
      <c r="F23" s="1">
        <f t="shared" si="0"/>
        <v>13.698630136986303</v>
      </c>
      <c r="G23" s="40">
        <f t="shared" si="1"/>
        <v>0</v>
      </c>
    </row>
    <row r="24" spans="1:7" x14ac:dyDescent="0.25">
      <c r="A24" s="17" t="s">
        <v>95</v>
      </c>
      <c r="B24" s="17" t="s">
        <v>196</v>
      </c>
      <c r="C24" s="19" t="s">
        <v>129</v>
      </c>
      <c r="D24" s="25"/>
      <c r="E24" s="7">
        <f>25/1.14975</f>
        <v>21.743857360295717</v>
      </c>
      <c r="F24" s="1">
        <f t="shared" si="0"/>
        <v>16.307893020221787</v>
      </c>
      <c r="G24" s="40">
        <f t="shared" si="1"/>
        <v>0</v>
      </c>
    </row>
    <row r="25" spans="1:7" x14ac:dyDescent="0.25">
      <c r="A25" s="17"/>
      <c r="B25" s="16" t="s">
        <v>89</v>
      </c>
      <c r="C25" s="16"/>
      <c r="D25" s="16"/>
      <c r="E25" s="16"/>
      <c r="F25" s="1"/>
      <c r="G25" s="40"/>
    </row>
    <row r="26" spans="1:7" x14ac:dyDescent="0.25">
      <c r="A26" s="17" t="s">
        <v>220</v>
      </c>
      <c r="B26" s="17" t="s">
        <v>197</v>
      </c>
      <c r="C26" s="19" t="s">
        <v>130</v>
      </c>
      <c r="D26" s="15"/>
      <c r="E26" s="7">
        <v>14.79</v>
      </c>
      <c r="F26" s="1">
        <f t="shared" ref="F26" si="2">E26-E26*$F$13</f>
        <v>11.092499999999999</v>
      </c>
      <c r="G26" s="40">
        <f t="shared" si="1"/>
        <v>0</v>
      </c>
    </row>
    <row r="27" spans="1:7" x14ac:dyDescent="0.25">
      <c r="A27" s="3" t="s">
        <v>99</v>
      </c>
      <c r="B27" s="17" t="s">
        <v>197</v>
      </c>
      <c r="C27" s="19" t="s">
        <v>128</v>
      </c>
      <c r="D27" s="25"/>
      <c r="E27" s="7">
        <v>20.87</v>
      </c>
      <c r="F27" s="1">
        <f t="shared" ref="F27:F34" si="3">E27-E27*$F$13</f>
        <v>15.6525</v>
      </c>
      <c r="G27" s="40">
        <f t="shared" si="1"/>
        <v>0</v>
      </c>
    </row>
    <row r="28" spans="1:7" x14ac:dyDescent="0.25">
      <c r="A28" s="3" t="s">
        <v>110</v>
      </c>
      <c r="B28" s="17" t="s">
        <v>198</v>
      </c>
      <c r="C28" s="19" t="s">
        <v>152</v>
      </c>
      <c r="D28" s="25"/>
      <c r="E28" s="7">
        <v>136</v>
      </c>
      <c r="F28" s="1">
        <f t="shared" si="3"/>
        <v>102</v>
      </c>
      <c r="G28" s="40">
        <f t="shared" si="1"/>
        <v>0</v>
      </c>
    </row>
    <row r="29" spans="1:7" x14ac:dyDescent="0.25">
      <c r="A29" s="3" t="s">
        <v>221</v>
      </c>
      <c r="B29" s="17" t="s">
        <v>199</v>
      </c>
      <c r="C29" s="19" t="s">
        <v>130</v>
      </c>
      <c r="D29" s="17"/>
      <c r="E29" s="7">
        <v>14.79</v>
      </c>
      <c r="F29" s="1">
        <f t="shared" si="3"/>
        <v>11.092499999999999</v>
      </c>
      <c r="G29" s="40">
        <f t="shared" si="1"/>
        <v>0</v>
      </c>
    </row>
    <row r="30" spans="1:7" x14ac:dyDescent="0.25">
      <c r="A30" s="3" t="s">
        <v>100</v>
      </c>
      <c r="B30" s="17" t="s">
        <v>199</v>
      </c>
      <c r="C30" s="19" t="s">
        <v>128</v>
      </c>
      <c r="D30" s="25"/>
      <c r="E30" s="7">
        <v>20.87</v>
      </c>
      <c r="F30" s="1">
        <f t="shared" si="3"/>
        <v>15.6525</v>
      </c>
      <c r="G30" s="40">
        <f t="shared" si="1"/>
        <v>0</v>
      </c>
    </row>
    <row r="31" spans="1:7" x14ac:dyDescent="0.25">
      <c r="A31" s="3" t="s">
        <v>101</v>
      </c>
      <c r="B31" s="17" t="s">
        <v>199</v>
      </c>
      <c r="C31" s="19" t="s">
        <v>129</v>
      </c>
      <c r="D31" s="25"/>
      <c r="E31" s="7">
        <v>25.22</v>
      </c>
      <c r="F31" s="1">
        <f t="shared" si="3"/>
        <v>18.914999999999999</v>
      </c>
      <c r="G31" s="40">
        <f t="shared" si="1"/>
        <v>0</v>
      </c>
    </row>
    <row r="32" spans="1:7" x14ac:dyDescent="0.25">
      <c r="A32" s="3" t="s">
        <v>102</v>
      </c>
      <c r="B32" s="17" t="s">
        <v>200</v>
      </c>
      <c r="C32" s="19" t="s">
        <v>127</v>
      </c>
      <c r="D32" s="25"/>
      <c r="E32" s="7">
        <v>30.44</v>
      </c>
      <c r="F32" s="1">
        <f t="shared" si="3"/>
        <v>22.830000000000002</v>
      </c>
      <c r="G32" s="40">
        <f t="shared" si="1"/>
        <v>0</v>
      </c>
    </row>
    <row r="33" spans="1:7" x14ac:dyDescent="0.25">
      <c r="A33" s="3" t="s">
        <v>103</v>
      </c>
      <c r="B33" s="17" t="s">
        <v>200</v>
      </c>
      <c r="C33" s="19" t="s">
        <v>152</v>
      </c>
      <c r="D33" s="25"/>
      <c r="E33" s="7">
        <v>136</v>
      </c>
      <c r="F33" s="1">
        <f t="shared" si="3"/>
        <v>102</v>
      </c>
      <c r="G33" s="40">
        <f t="shared" si="1"/>
        <v>0</v>
      </c>
    </row>
    <row r="34" spans="1:7" x14ac:dyDescent="0.25">
      <c r="A34" s="3" t="s">
        <v>222</v>
      </c>
      <c r="B34" s="17" t="s">
        <v>201</v>
      </c>
      <c r="C34" s="19" t="s">
        <v>130</v>
      </c>
      <c r="D34" s="17"/>
      <c r="E34" s="7">
        <v>14.79</v>
      </c>
      <c r="F34" s="1">
        <f t="shared" si="3"/>
        <v>11.092499999999999</v>
      </c>
      <c r="G34" s="40">
        <f t="shared" si="1"/>
        <v>0</v>
      </c>
    </row>
    <row r="35" spans="1:7" x14ac:dyDescent="0.25">
      <c r="A35" s="3" t="s">
        <v>97</v>
      </c>
      <c r="B35" s="17" t="s">
        <v>201</v>
      </c>
      <c r="C35" s="19" t="s">
        <v>128</v>
      </c>
      <c r="D35" s="25"/>
      <c r="E35" s="7">
        <v>20.87</v>
      </c>
      <c r="F35" s="1">
        <f t="shared" si="0"/>
        <v>15.6525</v>
      </c>
      <c r="G35" s="40">
        <f t="shared" si="1"/>
        <v>0</v>
      </c>
    </row>
    <row r="36" spans="1:7" x14ac:dyDescent="0.25">
      <c r="A36" s="3" t="s">
        <v>96</v>
      </c>
      <c r="B36" s="17" t="s">
        <v>201</v>
      </c>
      <c r="C36" s="19" t="s">
        <v>129</v>
      </c>
      <c r="D36" s="25"/>
      <c r="E36" s="7">
        <v>25.22</v>
      </c>
      <c r="F36" s="1">
        <f t="shared" si="0"/>
        <v>18.914999999999999</v>
      </c>
      <c r="G36" s="40">
        <f t="shared" si="1"/>
        <v>0</v>
      </c>
    </row>
    <row r="37" spans="1:7" x14ac:dyDescent="0.25">
      <c r="A37" s="3" t="s">
        <v>98</v>
      </c>
      <c r="B37" s="17" t="s">
        <v>192</v>
      </c>
      <c r="C37" s="19" t="s">
        <v>127</v>
      </c>
      <c r="D37" s="25"/>
      <c r="E37" s="7">
        <v>30.44</v>
      </c>
      <c r="F37" s="1">
        <f t="shared" si="0"/>
        <v>22.830000000000002</v>
      </c>
      <c r="G37" s="40">
        <f t="shared" si="1"/>
        <v>0</v>
      </c>
    </row>
    <row r="38" spans="1:7" x14ac:dyDescent="0.25">
      <c r="A38" s="3" t="s">
        <v>223</v>
      </c>
      <c r="B38" s="17" t="s">
        <v>217</v>
      </c>
      <c r="C38" s="19" t="s">
        <v>130</v>
      </c>
      <c r="D38" s="17"/>
      <c r="E38" s="7">
        <v>14.79</v>
      </c>
      <c r="F38" s="1">
        <f>E38-E38*$F$13</f>
        <v>11.092499999999999</v>
      </c>
      <c r="G38" s="40">
        <f t="shared" si="1"/>
        <v>0</v>
      </c>
    </row>
    <row r="39" spans="1:7" x14ac:dyDescent="0.25">
      <c r="A39" s="3" t="s">
        <v>107</v>
      </c>
      <c r="B39" s="17" t="s">
        <v>217</v>
      </c>
      <c r="C39" s="19" t="s">
        <v>128</v>
      </c>
      <c r="D39" s="25"/>
      <c r="E39" s="7">
        <v>20.87</v>
      </c>
      <c r="F39" s="1">
        <f t="shared" si="0"/>
        <v>15.6525</v>
      </c>
      <c r="G39" s="40">
        <f t="shared" si="1"/>
        <v>0</v>
      </c>
    </row>
    <row r="40" spans="1:7" x14ac:dyDescent="0.25">
      <c r="A40" s="3" t="s">
        <v>108</v>
      </c>
      <c r="B40" s="17" t="s">
        <v>218</v>
      </c>
      <c r="C40" s="19" t="s">
        <v>129</v>
      </c>
      <c r="D40" s="25"/>
      <c r="E40" s="7">
        <v>25.22</v>
      </c>
      <c r="F40" s="1">
        <f t="shared" si="0"/>
        <v>18.914999999999999</v>
      </c>
      <c r="G40" s="40">
        <f t="shared" si="1"/>
        <v>0</v>
      </c>
    </row>
    <row r="41" spans="1:7" x14ac:dyDescent="0.25">
      <c r="A41" s="3" t="s">
        <v>109</v>
      </c>
      <c r="B41" s="17" t="s">
        <v>218</v>
      </c>
      <c r="C41" s="19" t="s">
        <v>152</v>
      </c>
      <c r="D41" s="25"/>
      <c r="E41" s="7">
        <v>136</v>
      </c>
      <c r="F41" s="1">
        <f t="shared" si="0"/>
        <v>102</v>
      </c>
      <c r="G41" s="40">
        <f t="shared" si="1"/>
        <v>0</v>
      </c>
    </row>
    <row r="42" spans="1:7" x14ac:dyDescent="0.25">
      <c r="A42" s="3" t="s">
        <v>224</v>
      </c>
      <c r="B42" s="17" t="s">
        <v>202</v>
      </c>
      <c r="C42" s="19" t="s">
        <v>130</v>
      </c>
      <c r="D42" s="17"/>
      <c r="E42" s="7">
        <v>14.79</v>
      </c>
      <c r="F42" s="1">
        <f t="shared" ref="F42" si="4">E42-E42*$F$13</f>
        <v>11.092499999999999</v>
      </c>
      <c r="G42" s="40">
        <f t="shared" si="1"/>
        <v>0</v>
      </c>
    </row>
    <row r="43" spans="1:7" x14ac:dyDescent="0.25">
      <c r="A43" s="4" t="s">
        <v>104</v>
      </c>
      <c r="B43" s="17" t="s">
        <v>202</v>
      </c>
      <c r="C43" s="19" t="s">
        <v>128</v>
      </c>
      <c r="D43" s="25"/>
      <c r="E43" s="7">
        <v>20.87</v>
      </c>
      <c r="F43" s="1">
        <f t="shared" si="0"/>
        <v>15.6525</v>
      </c>
      <c r="G43" s="40">
        <f t="shared" si="1"/>
        <v>0</v>
      </c>
    </row>
    <row r="44" spans="1:7" x14ac:dyDescent="0.25">
      <c r="A44" s="3" t="s">
        <v>105</v>
      </c>
      <c r="B44" s="17" t="s">
        <v>202</v>
      </c>
      <c r="C44" s="19" t="s">
        <v>129</v>
      </c>
      <c r="D44" s="25"/>
      <c r="E44" s="7">
        <v>25.22</v>
      </c>
      <c r="F44" s="1">
        <f t="shared" si="0"/>
        <v>18.914999999999999</v>
      </c>
      <c r="G44" s="40">
        <f t="shared" si="1"/>
        <v>0</v>
      </c>
    </row>
    <row r="45" spans="1:7" x14ac:dyDescent="0.25">
      <c r="A45" s="3" t="s">
        <v>106</v>
      </c>
      <c r="B45" s="17" t="s">
        <v>202</v>
      </c>
      <c r="C45" s="19" t="s">
        <v>127</v>
      </c>
      <c r="D45" s="25"/>
      <c r="E45" s="7">
        <v>30.44</v>
      </c>
      <c r="F45" s="1">
        <f t="shared" si="0"/>
        <v>22.830000000000002</v>
      </c>
      <c r="G45" s="40">
        <f t="shared" si="1"/>
        <v>0</v>
      </c>
    </row>
    <row r="46" spans="1:7" x14ac:dyDescent="0.25">
      <c r="A46" s="3"/>
      <c r="B46" s="16" t="s">
        <v>90</v>
      </c>
      <c r="C46" s="16"/>
      <c r="D46" s="16"/>
      <c r="E46" s="17"/>
      <c r="F46" s="1"/>
      <c r="G46" s="40"/>
    </row>
    <row r="47" spans="1:7" x14ac:dyDescent="0.25">
      <c r="A47" s="3" t="s">
        <v>115</v>
      </c>
      <c r="B47" s="17" t="s">
        <v>203</v>
      </c>
      <c r="C47" s="19" t="s">
        <v>130</v>
      </c>
      <c r="D47" s="25"/>
      <c r="E47" s="7">
        <v>19.13</v>
      </c>
      <c r="F47" s="1">
        <f>E47-E47*$F$13</f>
        <v>14.3475</v>
      </c>
      <c r="G47" s="40">
        <f t="shared" si="1"/>
        <v>0</v>
      </c>
    </row>
    <row r="48" spans="1:7" x14ac:dyDescent="0.25">
      <c r="A48" s="3" t="s">
        <v>116</v>
      </c>
      <c r="B48" s="17" t="s">
        <v>203</v>
      </c>
      <c r="C48" s="19" t="s">
        <v>128</v>
      </c>
      <c r="D48" s="25"/>
      <c r="E48" s="7">
        <v>25.22</v>
      </c>
      <c r="F48" s="1">
        <f>E48-E48*$F$13</f>
        <v>18.914999999999999</v>
      </c>
      <c r="G48" s="40">
        <f t="shared" si="1"/>
        <v>0</v>
      </c>
    </row>
    <row r="49" spans="1:7" x14ac:dyDescent="0.25">
      <c r="A49" s="3" t="s">
        <v>117</v>
      </c>
      <c r="B49" s="17" t="s">
        <v>203</v>
      </c>
      <c r="C49" s="19" t="s">
        <v>129</v>
      </c>
      <c r="D49" s="25"/>
      <c r="E49" s="7">
        <v>29.57</v>
      </c>
      <c r="F49" s="1">
        <f>E49-E49*$F$13</f>
        <v>22.177500000000002</v>
      </c>
      <c r="G49" s="40">
        <f t="shared" si="1"/>
        <v>0</v>
      </c>
    </row>
    <row r="50" spans="1:7" x14ac:dyDescent="0.25">
      <c r="A50" s="3" t="s">
        <v>118</v>
      </c>
      <c r="B50" s="17" t="s">
        <v>203</v>
      </c>
      <c r="C50" s="19" t="s">
        <v>127</v>
      </c>
      <c r="D50" s="25"/>
      <c r="E50" s="7">
        <v>41.87</v>
      </c>
      <c r="F50" s="1">
        <f>E50-E50*$F$13</f>
        <v>31.402499999999996</v>
      </c>
      <c r="G50" s="40">
        <f t="shared" si="1"/>
        <v>0</v>
      </c>
    </row>
    <row r="51" spans="1:7" x14ac:dyDescent="0.25">
      <c r="A51" s="3" t="s">
        <v>112</v>
      </c>
      <c r="B51" s="17" t="s">
        <v>204</v>
      </c>
      <c r="C51" s="19" t="s">
        <v>130</v>
      </c>
      <c r="D51" s="25"/>
      <c r="E51" s="7">
        <v>19.13</v>
      </c>
      <c r="F51" s="1">
        <f t="shared" si="0"/>
        <v>14.3475</v>
      </c>
      <c r="G51" s="40">
        <f t="shared" si="1"/>
        <v>0</v>
      </c>
    </row>
    <row r="52" spans="1:7" x14ac:dyDescent="0.25">
      <c r="A52" s="3" t="s">
        <v>113</v>
      </c>
      <c r="B52" s="17" t="s">
        <v>204</v>
      </c>
      <c r="C52" s="19" t="s">
        <v>128</v>
      </c>
      <c r="D52" s="25"/>
      <c r="E52" s="7">
        <v>25.22</v>
      </c>
      <c r="F52" s="1">
        <f t="shared" si="0"/>
        <v>18.914999999999999</v>
      </c>
      <c r="G52" s="40">
        <f t="shared" si="1"/>
        <v>0</v>
      </c>
    </row>
    <row r="53" spans="1:7" x14ac:dyDescent="0.25">
      <c r="A53" s="3" t="s">
        <v>111</v>
      </c>
      <c r="B53" s="17" t="s">
        <v>204</v>
      </c>
      <c r="C53" s="19" t="s">
        <v>129</v>
      </c>
      <c r="D53" s="25"/>
      <c r="E53" s="7">
        <v>29.57</v>
      </c>
      <c r="F53" s="1">
        <f t="shared" si="0"/>
        <v>22.177500000000002</v>
      </c>
      <c r="G53" s="40">
        <f t="shared" si="1"/>
        <v>0</v>
      </c>
    </row>
    <row r="54" spans="1:7" x14ac:dyDescent="0.25">
      <c r="A54" s="3" t="s">
        <v>114</v>
      </c>
      <c r="B54" s="17" t="s">
        <v>205</v>
      </c>
      <c r="C54" s="19" t="s">
        <v>127</v>
      </c>
      <c r="D54" s="25"/>
      <c r="E54" s="7">
        <v>41.87</v>
      </c>
      <c r="F54" s="1">
        <f t="shared" si="0"/>
        <v>31.402499999999996</v>
      </c>
      <c r="G54" s="40">
        <f t="shared" si="1"/>
        <v>0</v>
      </c>
    </row>
    <row r="55" spans="1:7" x14ac:dyDescent="0.25">
      <c r="A55" s="3" t="s">
        <v>119</v>
      </c>
      <c r="B55" s="17" t="s">
        <v>206</v>
      </c>
      <c r="C55" s="19" t="s">
        <v>130</v>
      </c>
      <c r="D55" s="25"/>
      <c r="E55" s="7">
        <v>20.87</v>
      </c>
      <c r="F55" s="1">
        <f>E55-E55*$F$13</f>
        <v>15.6525</v>
      </c>
      <c r="G55" s="40">
        <f t="shared" si="1"/>
        <v>0</v>
      </c>
    </row>
    <row r="56" spans="1:7" x14ac:dyDescent="0.25">
      <c r="A56" s="3" t="s">
        <v>120</v>
      </c>
      <c r="B56" s="17" t="s">
        <v>206</v>
      </c>
      <c r="C56" s="19" t="s">
        <v>128</v>
      </c>
      <c r="D56" s="25"/>
      <c r="E56" s="7">
        <v>27.83</v>
      </c>
      <c r="F56" s="1">
        <f>E56-E56*$F$13</f>
        <v>20.872499999999999</v>
      </c>
      <c r="G56" s="40">
        <f t="shared" si="1"/>
        <v>0</v>
      </c>
    </row>
    <row r="57" spans="1:7" x14ac:dyDescent="0.25">
      <c r="A57" s="3" t="s">
        <v>121</v>
      </c>
      <c r="B57" s="17" t="s">
        <v>206</v>
      </c>
      <c r="C57" s="19" t="s">
        <v>129</v>
      </c>
      <c r="D57" s="25"/>
      <c r="E57" s="7">
        <v>38.869999999999997</v>
      </c>
      <c r="F57" s="1">
        <f>E57-E57*$F$13</f>
        <v>29.152499999999996</v>
      </c>
      <c r="G57" s="40">
        <f t="shared" si="1"/>
        <v>0</v>
      </c>
    </row>
    <row r="58" spans="1:7" x14ac:dyDescent="0.25">
      <c r="A58" s="3" t="s">
        <v>125</v>
      </c>
      <c r="B58" s="17" t="s">
        <v>207</v>
      </c>
      <c r="C58" s="19" t="s">
        <v>127</v>
      </c>
      <c r="D58" s="25"/>
      <c r="E58" s="7">
        <v>47.84</v>
      </c>
      <c r="F58" s="1">
        <f>E58-E58*$F$13</f>
        <v>35.880000000000003</v>
      </c>
      <c r="G58" s="40">
        <f t="shared" si="1"/>
        <v>0</v>
      </c>
    </row>
    <row r="59" spans="1:7" x14ac:dyDescent="0.25">
      <c r="A59" t="s">
        <v>209</v>
      </c>
      <c r="B59" s="23"/>
      <c r="F59" t="s">
        <v>226</v>
      </c>
      <c r="G59" s="41">
        <f>SUM(G17:G58)</f>
        <v>0</v>
      </c>
    </row>
    <row r="60" spans="1:7" x14ac:dyDescent="0.25">
      <c r="C60" s="29" t="s">
        <v>229</v>
      </c>
      <c r="F60" t="s">
        <v>227</v>
      </c>
      <c r="G60" s="42">
        <f>'SANS ALCOOL'!G82+'PERMIS EPICERIE'!G42+'PERMIS RESTOS-AUBERGES'!G59</f>
        <v>0</v>
      </c>
    </row>
    <row r="61" spans="1:7" x14ac:dyDescent="0.25">
      <c r="A61" t="s">
        <v>219</v>
      </c>
    </row>
  </sheetData>
  <sheetProtection algorithmName="SHA-512" hashValue="+nqc/1NnDdeZnjnfNC5Oqbf8tVqOKE6lE8l5xpJYI23ILyh/w2LXV5Y5ykvQykf05B5UXa7Hw5SdORJKeHSsvg==" saltValue="P7Ol5rk2nGQFnvionbdw7A==" spinCount="100000" sheet="1" objects="1" scenarios="1"/>
  <protectedRanges>
    <protectedRange sqref="B59" name="Plage3"/>
    <protectedRange sqref="B10:B13" name="Plage1"/>
    <protectedRange sqref="D43:D58 D17:D41" name="Plage2"/>
  </protectedRanges>
  <phoneticPr fontId="3" type="noConversion"/>
  <hyperlinks>
    <hyperlink ref="B5" r:id="rId1" display="www.charlevoixenligne.com" xr:uid="{D7742FBB-484C-451D-9803-74A4C2FC2264}"/>
    <hyperlink ref="B6" r:id="rId2" xr:uid="{5F07AB3D-9E18-4F0F-BB58-F48D6CED6B4A}"/>
  </hyperlinks>
  <pageMargins left="0.25" right="0.25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SANS ALCOOL</vt:lpstr>
      <vt:lpstr>PERMIS EPICERIE</vt:lpstr>
      <vt:lpstr>PERMIS RESTOS-AUBERGES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Adjointe</dc:creator>
  <cp:lastModifiedBy>Léna Desgagnés</cp:lastModifiedBy>
  <cp:lastPrinted>2022-03-26T12:02:11Z</cp:lastPrinted>
  <dcterms:created xsi:type="dcterms:W3CDTF">2021-07-16T18:45:03Z</dcterms:created>
  <dcterms:modified xsi:type="dcterms:W3CDTF">2024-05-06T15:38:39Z</dcterms:modified>
</cp:coreProperties>
</file>